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1" activeTab="10"/>
  </bookViews>
  <sheets>
    <sheet name="10 день" sheetId="11" r:id="rId1"/>
    <sheet name="9 день" sheetId="12" r:id="rId2"/>
    <sheet name="8 день" sheetId="9" r:id="rId3"/>
    <sheet name="7 день" sheetId="8" r:id="rId4"/>
    <sheet name="6 день" sheetId="10" r:id="rId5"/>
    <sheet name="5 день" sheetId="5" r:id="rId6"/>
    <sheet name="4 день" sheetId="6" r:id="rId7"/>
    <sheet name="3 день" sheetId="7" r:id="rId8"/>
    <sheet name="2 день" sheetId="4" r:id="rId9"/>
    <sheet name="1 день" sheetId="2" r:id="rId10"/>
    <sheet name="Лист1" sheetId="13" r:id="rId11"/>
  </sheets>
  <calcPr calcId="162913" refMode="R1C1"/>
</workbook>
</file>

<file path=xl/calcChain.xml><?xml version="1.0" encoding="utf-8"?>
<calcChain xmlns="http://schemas.openxmlformats.org/spreadsheetml/2006/main">
  <c r="N28" i="12" l="1"/>
  <c r="N26" i="10"/>
  <c r="N32" i="10"/>
  <c r="N29" i="8"/>
  <c r="N26" i="2"/>
  <c r="N28" i="7"/>
  <c r="N29" i="6"/>
  <c r="N28" i="5"/>
  <c r="N26" i="4"/>
  <c r="F32" i="2"/>
  <c r="N32" i="2"/>
  <c r="G33" i="12"/>
  <c r="H33" i="12"/>
  <c r="I33" i="12"/>
  <c r="J33" i="12"/>
  <c r="K33" i="12"/>
  <c r="L33" i="12"/>
  <c r="M33" i="12"/>
  <c r="N33" i="12"/>
  <c r="F33" i="12"/>
  <c r="G31" i="11"/>
  <c r="H31" i="11"/>
  <c r="I31" i="11"/>
  <c r="J31" i="11"/>
  <c r="L31" i="11"/>
  <c r="M31" i="11"/>
  <c r="N31" i="11"/>
  <c r="F31" i="11"/>
  <c r="K31" i="11"/>
  <c r="N15" i="8"/>
  <c r="N34" i="7"/>
  <c r="G34" i="5" l="1"/>
  <c r="H34" i="5"/>
  <c r="I34" i="5"/>
  <c r="J34" i="5"/>
  <c r="K34" i="5"/>
  <c r="L34" i="5"/>
  <c r="M34" i="5"/>
  <c r="N34" i="5"/>
  <c r="F34" i="5"/>
  <c r="G29" i="8" l="1"/>
  <c r="H29" i="8"/>
  <c r="I29" i="8"/>
  <c r="J29" i="8"/>
  <c r="L29" i="8"/>
  <c r="M29" i="8"/>
  <c r="F29" i="8"/>
  <c r="G36" i="6" l="1"/>
  <c r="H36" i="6"/>
  <c r="I36" i="6"/>
  <c r="J36" i="6"/>
  <c r="K36" i="6"/>
  <c r="L36" i="6"/>
  <c r="M36" i="6"/>
  <c r="N36" i="6"/>
  <c r="F36" i="6"/>
  <c r="G34" i="7"/>
  <c r="H34" i="7"/>
  <c r="I34" i="7"/>
  <c r="J34" i="7"/>
  <c r="K34" i="7"/>
  <c r="L34" i="7"/>
  <c r="M34" i="7"/>
  <c r="F34" i="7"/>
  <c r="M32" i="10"/>
  <c r="L32" i="10"/>
  <c r="K32" i="10"/>
  <c r="J32" i="10"/>
  <c r="I32" i="10"/>
  <c r="H32" i="10"/>
  <c r="G32" i="10"/>
  <c r="F32" i="10"/>
  <c r="F33" i="9"/>
  <c r="G33" i="9"/>
  <c r="H33" i="9"/>
  <c r="I33" i="9"/>
  <c r="J33" i="9"/>
  <c r="K33" i="9"/>
  <c r="L33" i="9"/>
  <c r="M33" i="9"/>
  <c r="N33" i="9"/>
  <c r="G13" i="2"/>
  <c r="H13" i="2"/>
  <c r="I13" i="2"/>
  <c r="J13" i="2"/>
  <c r="K13" i="2"/>
  <c r="L13" i="2"/>
  <c r="M13" i="2"/>
  <c r="N13" i="2"/>
  <c r="G26" i="2"/>
  <c r="H26" i="2"/>
  <c r="I26" i="2"/>
  <c r="J26" i="2"/>
  <c r="K26" i="2"/>
  <c r="L26" i="2"/>
  <c r="M26" i="2"/>
  <c r="K14" i="4"/>
  <c r="G15" i="12" l="1"/>
  <c r="H15" i="12"/>
  <c r="I15" i="12"/>
  <c r="J15" i="12"/>
  <c r="K15" i="12"/>
  <c r="L15" i="12"/>
  <c r="M15" i="12"/>
  <c r="N15" i="12"/>
  <c r="F15" i="12"/>
  <c r="G28" i="12"/>
  <c r="H28" i="12"/>
  <c r="I28" i="12"/>
  <c r="J28" i="12"/>
  <c r="K28" i="12"/>
  <c r="L28" i="12"/>
  <c r="M28" i="12"/>
  <c r="G25" i="11"/>
  <c r="H25" i="11"/>
  <c r="I25" i="11"/>
  <c r="J25" i="11"/>
  <c r="L25" i="11"/>
  <c r="M25" i="11"/>
  <c r="N25" i="11"/>
  <c r="G14" i="11"/>
  <c r="H14" i="11"/>
  <c r="I14" i="11"/>
  <c r="J14" i="11"/>
  <c r="L14" i="11"/>
  <c r="M14" i="11"/>
  <c r="N14" i="11"/>
  <c r="K14" i="11"/>
  <c r="K25" i="11"/>
  <c r="G28" i="9" l="1"/>
  <c r="H28" i="9"/>
  <c r="I28" i="9"/>
  <c r="J28" i="9"/>
  <c r="K28" i="9"/>
  <c r="L28" i="9"/>
  <c r="M28" i="9"/>
  <c r="N28" i="9"/>
  <c r="F28" i="9"/>
  <c r="G15" i="9"/>
  <c r="H15" i="9"/>
  <c r="I15" i="9"/>
  <c r="J15" i="9"/>
  <c r="K15" i="9"/>
  <c r="L15" i="9"/>
  <c r="M15" i="9"/>
  <c r="N15" i="9"/>
  <c r="G19" i="9"/>
  <c r="H19" i="9"/>
  <c r="I19" i="9"/>
  <c r="J19" i="9"/>
  <c r="K19" i="9"/>
  <c r="L19" i="9"/>
  <c r="M19" i="9"/>
  <c r="N19" i="9"/>
  <c r="F19" i="9"/>
  <c r="F15" i="9"/>
  <c r="G34" i="8"/>
  <c r="H34" i="8"/>
  <c r="I34" i="8"/>
  <c r="J34" i="8"/>
  <c r="L34" i="8"/>
  <c r="M34" i="8"/>
  <c r="N34" i="8"/>
  <c r="N35" i="9" l="1"/>
  <c r="K34" i="8"/>
  <c r="K29" i="8"/>
  <c r="G28" i="7" l="1"/>
  <c r="H28" i="7"/>
  <c r="I28" i="7"/>
  <c r="J28" i="7"/>
  <c r="L28" i="7"/>
  <c r="M28" i="7"/>
  <c r="K28" i="7"/>
  <c r="G16" i="7"/>
  <c r="H16" i="7"/>
  <c r="I16" i="7"/>
  <c r="J16" i="7"/>
  <c r="L16" i="7"/>
  <c r="M16" i="7"/>
  <c r="G29" i="6" l="1"/>
  <c r="H29" i="6"/>
  <c r="I29" i="6"/>
  <c r="J29" i="6"/>
  <c r="K29" i="6"/>
  <c r="L29" i="6"/>
  <c r="M29" i="6"/>
  <c r="G17" i="6"/>
  <c r="H17" i="6"/>
  <c r="I17" i="6"/>
  <c r="J17" i="6"/>
  <c r="K17" i="6"/>
  <c r="L17" i="6"/>
  <c r="M17" i="6"/>
  <c r="N17" i="6"/>
  <c r="M28" i="5" l="1"/>
  <c r="L28" i="5"/>
  <c r="J28" i="5"/>
  <c r="I28" i="5"/>
  <c r="H28" i="5"/>
  <c r="G28" i="5"/>
  <c r="F28" i="5"/>
  <c r="K28" i="5"/>
  <c r="N19" i="5"/>
  <c r="M19" i="5"/>
  <c r="L19" i="5"/>
  <c r="K19" i="5"/>
  <c r="J19" i="5"/>
  <c r="I19" i="5"/>
  <c r="H19" i="5"/>
  <c r="G19" i="5"/>
  <c r="F19" i="5"/>
  <c r="N16" i="5"/>
  <c r="N36" i="5" s="1"/>
  <c r="M16" i="5"/>
  <c r="L16" i="5"/>
  <c r="J16" i="5"/>
  <c r="I16" i="5"/>
  <c r="H16" i="5"/>
  <c r="G16" i="5"/>
  <c r="F16" i="5"/>
  <c r="K16" i="5"/>
  <c r="H36" i="5" l="1"/>
  <c r="H39" i="5" s="1"/>
  <c r="F36" i="5"/>
  <c r="F39" i="5" s="1"/>
  <c r="N39" i="5"/>
  <c r="M36" i="5"/>
  <c r="M39" i="5" s="1"/>
  <c r="L36" i="5"/>
  <c r="L39" i="5" s="1"/>
  <c r="K36" i="5"/>
  <c r="K39" i="5" s="1"/>
  <c r="J36" i="5"/>
  <c r="J39" i="5" s="1"/>
  <c r="I36" i="5"/>
  <c r="I39" i="5" s="1"/>
  <c r="G36" i="5"/>
  <c r="G39" i="5" s="1"/>
  <c r="G26" i="10"/>
  <c r="H26" i="10"/>
  <c r="I26" i="10"/>
  <c r="J26" i="10"/>
  <c r="K26" i="10"/>
  <c r="L26" i="10"/>
  <c r="M26" i="10"/>
  <c r="G14" i="10"/>
  <c r="H14" i="10"/>
  <c r="I14" i="10"/>
  <c r="J14" i="10"/>
  <c r="K14" i="10"/>
  <c r="L14" i="10"/>
  <c r="M14" i="10"/>
  <c r="N14" i="10"/>
  <c r="G18" i="12"/>
  <c r="H18" i="12"/>
  <c r="I18" i="12"/>
  <c r="J18" i="12"/>
  <c r="K18" i="12"/>
  <c r="L18" i="12"/>
  <c r="M18" i="12"/>
  <c r="N18" i="12"/>
  <c r="N35" i="12" s="1"/>
  <c r="F18" i="12"/>
  <c r="G31" i="4"/>
  <c r="H31" i="4"/>
  <c r="I31" i="4"/>
  <c r="J31" i="4"/>
  <c r="L31" i="4"/>
  <c r="M31" i="4"/>
  <c r="N31" i="4"/>
  <c r="F31" i="4"/>
  <c r="J18" i="8"/>
  <c r="K18" i="8"/>
  <c r="L18" i="8"/>
  <c r="M18" i="8"/>
  <c r="G15" i="8"/>
  <c r="H15" i="8"/>
  <c r="I15" i="8"/>
  <c r="J15" i="8"/>
  <c r="K15" i="8"/>
  <c r="L15" i="8"/>
  <c r="M15" i="8"/>
  <c r="K16" i="7"/>
  <c r="F28" i="12"/>
  <c r="F25" i="11"/>
  <c r="N17" i="11"/>
  <c r="M17" i="11"/>
  <c r="L17" i="11"/>
  <c r="K17" i="11"/>
  <c r="J17" i="11"/>
  <c r="I17" i="11"/>
  <c r="H17" i="11"/>
  <c r="G17" i="11"/>
  <c r="F17" i="11"/>
  <c r="F14" i="11"/>
  <c r="F26" i="10"/>
  <c r="N17" i="10"/>
  <c r="M17" i="10"/>
  <c r="L17" i="10"/>
  <c r="K17" i="10"/>
  <c r="J17" i="10"/>
  <c r="I17" i="10"/>
  <c r="H17" i="10"/>
  <c r="G17" i="10"/>
  <c r="F17" i="10"/>
  <c r="F14" i="10"/>
  <c r="F34" i="8"/>
  <c r="N18" i="8"/>
  <c r="I18" i="8"/>
  <c r="H18" i="8"/>
  <c r="G18" i="8"/>
  <c r="F18" i="8"/>
  <c r="F15" i="8"/>
  <c r="F28" i="7"/>
  <c r="N19" i="7"/>
  <c r="M19" i="7"/>
  <c r="M36" i="7" s="1"/>
  <c r="L19" i="7"/>
  <c r="L36" i="7" s="1"/>
  <c r="K19" i="7"/>
  <c r="J19" i="7"/>
  <c r="J36" i="7" s="1"/>
  <c r="I19" i="7"/>
  <c r="I36" i="7" s="1"/>
  <c r="H19" i="7"/>
  <c r="H36" i="7" s="1"/>
  <c r="G19" i="7"/>
  <c r="G36" i="7" s="1"/>
  <c r="F19" i="7"/>
  <c r="N16" i="7"/>
  <c r="F16" i="7"/>
  <c r="F29" i="6"/>
  <c r="N20" i="6"/>
  <c r="N38" i="6" s="1"/>
  <c r="M20" i="6"/>
  <c r="L20" i="6"/>
  <c r="L38" i="6" s="1"/>
  <c r="K20" i="6"/>
  <c r="J20" i="6"/>
  <c r="I20" i="6"/>
  <c r="I38" i="6" s="1"/>
  <c r="H20" i="6"/>
  <c r="G20" i="6"/>
  <c r="F20" i="6"/>
  <c r="G38" i="6"/>
  <c r="F17" i="6"/>
  <c r="K31" i="4"/>
  <c r="H26" i="4"/>
  <c r="L26" i="4"/>
  <c r="G32" i="2"/>
  <c r="I32" i="2"/>
  <c r="M32" i="2"/>
  <c r="G17" i="4"/>
  <c r="H17" i="4"/>
  <c r="I17" i="4"/>
  <c r="J17" i="4"/>
  <c r="K17" i="4"/>
  <c r="L17" i="4"/>
  <c r="M17" i="4"/>
  <c r="N17" i="4"/>
  <c r="F17" i="4"/>
  <c r="G14" i="4"/>
  <c r="H14" i="4"/>
  <c r="I14" i="4"/>
  <c r="J14" i="4"/>
  <c r="L14" i="4"/>
  <c r="M14" i="4"/>
  <c r="N14" i="4"/>
  <c r="F14" i="4"/>
  <c r="G16" i="2"/>
  <c r="H16" i="2"/>
  <c r="I16" i="2"/>
  <c r="J16" i="2"/>
  <c r="K16" i="2"/>
  <c r="L16" i="2"/>
  <c r="M16" i="2"/>
  <c r="N16" i="2"/>
  <c r="N34" i="2" s="1"/>
  <c r="F16" i="2"/>
  <c r="F13" i="2"/>
  <c r="J26" i="4"/>
  <c r="F26" i="4"/>
  <c r="H32" i="2"/>
  <c r="J32" i="2"/>
  <c r="L32" i="2"/>
  <c r="F26" i="2"/>
  <c r="N34" i="10" l="1"/>
  <c r="L36" i="8"/>
  <c r="L39" i="8" s="1"/>
  <c r="F36" i="7"/>
  <c r="F39" i="7" s="1"/>
  <c r="N36" i="7"/>
  <c r="N39" i="7" s="1"/>
  <c r="K36" i="7"/>
  <c r="J34" i="10"/>
  <c r="J37" i="10" s="1"/>
  <c r="F34" i="10"/>
  <c r="F37" i="10" s="1"/>
  <c r="K32" i="2"/>
  <c r="M34" i="10"/>
  <c r="M37" i="10" s="1"/>
  <c r="L34" i="10"/>
  <c r="I34" i="10"/>
  <c r="I37" i="10" s="1"/>
  <c r="H34" i="10"/>
  <c r="G34" i="10"/>
  <c r="G37" i="10" s="1"/>
  <c r="M38" i="6"/>
  <c r="J38" i="6"/>
  <c r="H38" i="6"/>
  <c r="F38" i="6"/>
  <c r="F41" i="6" s="1"/>
  <c r="K34" i="10"/>
  <c r="K37" i="10" s="1"/>
  <c r="K36" i="8"/>
  <c r="K39" i="8" s="1"/>
  <c r="H37" i="10"/>
  <c r="L37" i="10"/>
  <c r="N37" i="10"/>
  <c r="F35" i="12"/>
  <c r="F38" i="12" s="1"/>
  <c r="H35" i="12"/>
  <c r="H38" i="12" s="1"/>
  <c r="J35" i="12"/>
  <c r="J38" i="12" s="1"/>
  <c r="N36" i="8"/>
  <c r="N39" i="8" s="1"/>
  <c r="M36" i="8"/>
  <c r="M39" i="8" s="1"/>
  <c r="J36" i="8"/>
  <c r="J39" i="8" s="1"/>
  <c r="I36" i="8"/>
  <c r="I39" i="8" s="1"/>
  <c r="H36" i="8"/>
  <c r="H39" i="8" s="1"/>
  <c r="G36" i="8"/>
  <c r="G39" i="8" s="1"/>
  <c r="F36" i="8"/>
  <c r="F39" i="8" s="1"/>
  <c r="F33" i="11"/>
  <c r="F36" i="11" s="1"/>
  <c r="H33" i="11"/>
  <c r="H36" i="11" s="1"/>
  <c r="J33" i="11"/>
  <c r="J36" i="11" s="1"/>
  <c r="J39" i="7"/>
  <c r="H41" i="6"/>
  <c r="J41" i="6"/>
  <c r="I41" i="6"/>
  <c r="G41" i="6"/>
  <c r="F35" i="9"/>
  <c r="F38" i="9" s="1"/>
  <c r="H35" i="9"/>
  <c r="H38" i="9" s="1"/>
  <c r="J35" i="9"/>
  <c r="J38" i="9" s="1"/>
  <c r="L35" i="12"/>
  <c r="L38" i="12" s="1"/>
  <c r="N38" i="12"/>
  <c r="G35" i="12"/>
  <c r="G38" i="12" s="1"/>
  <c r="I35" i="12"/>
  <c r="I38" i="12" s="1"/>
  <c r="M35" i="12"/>
  <c r="M38" i="12" s="1"/>
  <c r="L33" i="11"/>
  <c r="L36" i="11" s="1"/>
  <c r="N33" i="11"/>
  <c r="N36" i="11" s="1"/>
  <c r="G33" i="11"/>
  <c r="G36" i="11" s="1"/>
  <c r="I33" i="11"/>
  <c r="I36" i="11" s="1"/>
  <c r="K33" i="11"/>
  <c r="K36" i="11" s="1"/>
  <c r="M33" i="11"/>
  <c r="M36" i="11" s="1"/>
  <c r="L35" i="9"/>
  <c r="L38" i="9" s="1"/>
  <c r="N38" i="9"/>
  <c r="G35" i="9"/>
  <c r="G38" i="9" s="1"/>
  <c r="I35" i="9"/>
  <c r="I38" i="9" s="1"/>
  <c r="M35" i="9"/>
  <c r="M38" i="9" s="1"/>
  <c r="K35" i="12"/>
  <c r="K38" i="12" s="1"/>
  <c r="K35" i="9"/>
  <c r="K38" i="9" s="1"/>
  <c r="G39" i="7"/>
  <c r="I39" i="7"/>
  <c r="M39" i="7"/>
  <c r="H39" i="7"/>
  <c r="L39" i="7"/>
  <c r="M41" i="6"/>
  <c r="L41" i="6"/>
  <c r="N41" i="6"/>
  <c r="F34" i="2"/>
  <c r="F37" i="2" s="1"/>
  <c r="F33" i="4"/>
  <c r="F36" i="4" s="1"/>
  <c r="G26" i="4"/>
  <c r="G33" i="4" s="1"/>
  <c r="G36" i="4" s="1"/>
  <c r="I26" i="4"/>
  <c r="I33" i="4" s="1"/>
  <c r="I36" i="4" s="1"/>
  <c r="K26" i="4"/>
  <c r="K33" i="4" s="1"/>
  <c r="K36" i="4" s="1"/>
  <c r="M26" i="4"/>
  <c r="M33" i="4" s="1"/>
  <c r="M36" i="4" s="1"/>
  <c r="N33" i="4"/>
  <c r="N36" i="4" s="1"/>
  <c r="J33" i="4"/>
  <c r="J36" i="4" s="1"/>
  <c r="H33" i="4"/>
  <c r="H36" i="4" s="1"/>
  <c r="I34" i="2"/>
  <c r="I37" i="2" s="1"/>
  <c r="G34" i="2"/>
  <c r="G37" i="2" s="1"/>
  <c r="N37" i="2"/>
  <c r="J34" i="2"/>
  <c r="J37" i="2" s="1"/>
  <c r="H34" i="2"/>
  <c r="H37" i="2" s="1"/>
  <c r="L33" i="4"/>
  <c r="L36" i="4" s="1"/>
  <c r="L34" i="2"/>
  <c r="L37" i="2" s="1"/>
  <c r="K34" i="2"/>
  <c r="K37" i="2" s="1"/>
  <c r="M34" i="2"/>
  <c r="M37" i="2" s="1"/>
  <c r="K38" i="6" l="1"/>
  <c r="K41" i="6" s="1"/>
  <c r="K39" i="7"/>
</calcChain>
</file>

<file path=xl/sharedStrings.xml><?xml version="1.0" encoding="utf-8"?>
<sst xmlns="http://schemas.openxmlformats.org/spreadsheetml/2006/main" count="740" uniqueCount="145">
  <si>
    <t>блюд</t>
  </si>
  <si>
    <t>выход</t>
  </si>
  <si>
    <t>белки</t>
  </si>
  <si>
    <t>жиры</t>
  </si>
  <si>
    <t>углеводы</t>
  </si>
  <si>
    <t>Минеральные вещества</t>
  </si>
  <si>
    <t>Витамины</t>
  </si>
  <si>
    <t>Энергетическая ценность</t>
  </si>
  <si>
    <t>Са</t>
  </si>
  <si>
    <t>Fе</t>
  </si>
  <si>
    <r>
      <t>B</t>
    </r>
    <r>
      <rPr>
        <vertAlign val="subscript"/>
        <sz val="17"/>
        <color theme="1"/>
        <rFont val="Times New Roman"/>
        <family val="1"/>
        <charset val="204"/>
      </rPr>
      <t>1</t>
    </r>
  </si>
  <si>
    <t>Е</t>
  </si>
  <si>
    <t>С</t>
  </si>
  <si>
    <t>Дети с 3 до 7 лет</t>
  </si>
  <si>
    <t>1 день</t>
  </si>
  <si>
    <t>Наименование</t>
  </si>
  <si>
    <t xml:space="preserve">Прием </t>
  </si>
  <si>
    <t>пищи</t>
  </si>
  <si>
    <t>Граммы</t>
  </si>
  <si>
    <t>Миллиграмы</t>
  </si>
  <si>
    <t>Ккал</t>
  </si>
  <si>
    <t>ЗАВТРАК</t>
  </si>
  <si>
    <t>ОБЕД</t>
  </si>
  <si>
    <t>ИТОГО</t>
  </si>
  <si>
    <t>Процент удовлетворения потребности</t>
  </si>
  <si>
    <t>Б</t>
  </si>
  <si>
    <t>Ж</t>
  </si>
  <si>
    <t>У</t>
  </si>
  <si>
    <t>Эн/ц</t>
  </si>
  <si>
    <t>200/5</t>
  </si>
  <si>
    <t>Бутерброд  с маслом сливочным</t>
  </si>
  <si>
    <t>Чай с сахаром</t>
  </si>
  <si>
    <t>180/10</t>
  </si>
  <si>
    <t>ГП</t>
  </si>
  <si>
    <t>Каша молочная из овсянных хлопьев "Геркулес"вязкая</t>
  </si>
  <si>
    <t>Компот из сухофруктов</t>
  </si>
  <si>
    <t>Хлеб пшенично-зерновой</t>
  </si>
  <si>
    <t>Омлет натуральный</t>
  </si>
  <si>
    <t xml:space="preserve">№ ТК </t>
  </si>
  <si>
    <t xml:space="preserve"> № пецептуры</t>
  </si>
  <si>
    <t>ИТОГО за день</t>
  </si>
  <si>
    <t>%</t>
  </si>
  <si>
    <t>2 день</t>
  </si>
  <si>
    <t>Каша молочная манная жидкая</t>
  </si>
  <si>
    <t>30/20/5</t>
  </si>
  <si>
    <t>Бутерброд  с маслом слив и повидлом</t>
  </si>
  <si>
    <t>.10</t>
  </si>
  <si>
    <t>Салат из горошка зел.консерв-го</t>
  </si>
  <si>
    <t>.76</t>
  </si>
  <si>
    <t>Напиток из плодов шиповника</t>
  </si>
  <si>
    <t>в гр</t>
  </si>
  <si>
    <t>ЗАВТРАК II</t>
  </si>
  <si>
    <t>3 день</t>
  </si>
  <si>
    <r>
      <t>B</t>
    </r>
    <r>
      <rPr>
        <vertAlign val="subscript"/>
        <sz val="17"/>
        <color theme="1"/>
        <rFont val="Times New Roman"/>
        <family val="1"/>
        <charset val="204"/>
      </rPr>
      <t>2</t>
    </r>
  </si>
  <si>
    <t>Какао с молоком</t>
  </si>
  <si>
    <t>4 день</t>
  </si>
  <si>
    <t>.81</t>
  </si>
  <si>
    <t>5 день</t>
  </si>
  <si>
    <t>Картофельное пюре</t>
  </si>
  <si>
    <t>6 день</t>
  </si>
  <si>
    <t>7 день</t>
  </si>
  <si>
    <t>8 день</t>
  </si>
  <si>
    <t>9 день</t>
  </si>
  <si>
    <t>10 день</t>
  </si>
  <si>
    <t>ценность</t>
  </si>
  <si>
    <t>Чай с сахаром и лимоном</t>
  </si>
  <si>
    <t>180/7</t>
  </si>
  <si>
    <t>Рыба ,тушенная с овощами</t>
  </si>
  <si>
    <t>Бефстроганов из отварного мяса</t>
  </si>
  <si>
    <t>Кофейный напиток с молоком</t>
  </si>
  <si>
    <t xml:space="preserve"> </t>
  </si>
  <si>
    <t>.80</t>
  </si>
  <si>
    <t>.15/10</t>
  </si>
  <si>
    <t>.277</t>
  </si>
  <si>
    <t>Гуляш из отварного мяса</t>
  </si>
  <si>
    <t>Хлеб пшенично-ржаной</t>
  </si>
  <si>
    <t>Потребность в пищевых веществах для завтрака,2 завтрака,</t>
  </si>
  <si>
    <t>обеда,уплотненного полдника.</t>
  </si>
  <si>
    <t>Пряник</t>
  </si>
  <si>
    <t>Суп молочный с гречневой крупой</t>
  </si>
  <si>
    <t>Чай с сахаром и молоком</t>
  </si>
  <si>
    <t>250/5</t>
  </si>
  <si>
    <t>Сок фруктовый</t>
  </si>
  <si>
    <t xml:space="preserve">Суп картофельный  с горохом </t>
  </si>
  <si>
    <t>.82</t>
  </si>
  <si>
    <t>Суп картофельный с макаронными изделиями</t>
  </si>
  <si>
    <t>Плов  из птицы</t>
  </si>
  <si>
    <t>Суп молочный с макаронными изделиями</t>
  </si>
  <si>
    <t>Каша молочная пшенная вязкая</t>
  </si>
  <si>
    <t>Суп с рыбными консервами</t>
  </si>
  <si>
    <t>Птица тушенная с овощами</t>
  </si>
  <si>
    <t>.302</t>
  </si>
  <si>
    <t>Запеканка из творога со сгущенным молоком</t>
  </si>
  <si>
    <t>Рыба запеченная с картофелем</t>
  </si>
  <si>
    <t>Суп картофельный с рисовой крупой</t>
  </si>
  <si>
    <t>Каша гречневая рассыпчатая</t>
  </si>
  <si>
    <t xml:space="preserve">Суп молочный с крупой пшенной </t>
  </si>
  <si>
    <t>.30</t>
  </si>
  <si>
    <t>Гренки с сыром</t>
  </si>
  <si>
    <t>150/10</t>
  </si>
  <si>
    <t xml:space="preserve"> УПЛОТНЕННЫЙ ПОЛДНИК</t>
  </si>
  <si>
    <t>Печенье затяжное</t>
  </si>
  <si>
    <t>.50</t>
  </si>
  <si>
    <t>Рис припущенный</t>
  </si>
  <si>
    <t>Макаронные изделия отварные с маслом</t>
  </si>
  <si>
    <t>Суп картофельный с пшенной крупой</t>
  </si>
  <si>
    <t>Салат из соленых огурцов с луком</t>
  </si>
  <si>
    <t>яблоко</t>
  </si>
  <si>
    <t>Соус сметанный</t>
  </si>
  <si>
    <t>гп</t>
  </si>
  <si>
    <t>Бутерброд с маслом сливочным</t>
  </si>
  <si>
    <t>35/5</t>
  </si>
  <si>
    <t xml:space="preserve">Кисель </t>
  </si>
  <si>
    <t>Икра кабачковая</t>
  </si>
  <si>
    <t xml:space="preserve">Рассольник Ленинградский </t>
  </si>
  <si>
    <t>Макароны запеченые с яйцом</t>
  </si>
  <si>
    <t>Бутерброд с маслом сливочным и джемом</t>
  </si>
  <si>
    <t>Кисломолочный напиток</t>
  </si>
  <si>
    <t xml:space="preserve">Борщ с  картофелем </t>
  </si>
  <si>
    <t>Салат из горошка зеленого консервиров</t>
  </si>
  <si>
    <t>Компот из свежих яблок</t>
  </si>
  <si>
    <t>Каша ячневая рассыпчатая</t>
  </si>
  <si>
    <t>Огурец соленый</t>
  </si>
  <si>
    <t>Гренки из пшеничного хлеба</t>
  </si>
  <si>
    <t>Рагу из овощей</t>
  </si>
  <si>
    <t>Голубцы ленивые</t>
  </si>
  <si>
    <t>Щи из свежей капусты</t>
  </si>
  <si>
    <t>Биточки рубленые</t>
  </si>
  <si>
    <t>Икра бакложанная</t>
  </si>
  <si>
    <t>Макароны отварные с сыром</t>
  </si>
  <si>
    <t>Каша молочная рисовая</t>
  </si>
  <si>
    <t>Бутерброд  с маслом сливочным и сыром</t>
  </si>
  <si>
    <t xml:space="preserve">Запеканка картофельная с печенью </t>
  </si>
  <si>
    <t>Варенники ленивые с маслом</t>
  </si>
  <si>
    <t>Говядина тушеная с овощами в соусе</t>
  </si>
  <si>
    <t>Молоко кипяченое</t>
  </si>
  <si>
    <t>Кукуруза консервированая</t>
  </si>
  <si>
    <t xml:space="preserve">Салат из  белокачанной капусты </t>
  </si>
  <si>
    <t>Суп картофельный  с клецками</t>
  </si>
  <si>
    <t>Борщ с  картофелем и фасолью</t>
  </si>
  <si>
    <t>Каша молочная пшеничная вязкая</t>
  </si>
  <si>
    <t xml:space="preserve">заведующей МБДОУ Балахтинский детский сад №2 " колокольчик Е.А.Кузнецовой </t>
  </si>
  <si>
    <r>
      <rPr>
        <sz val="12"/>
        <color theme="1"/>
        <rFont val="Calibri"/>
        <family val="2"/>
        <charset val="204"/>
        <scheme val="minor"/>
      </rPr>
      <t>утверждено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</si>
  <si>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Цикличное меню для организации питания детей в МБДОУ Балахтинский детский сад №2 " Колокольчик"</t>
  </si>
  <si>
    <t>приказ № 2/1     от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</si>
</sst>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vertAlign val="subscript"/>
      <sz val="1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10" xfId="0" applyBorder="1"/>
    <xf numFmtId="0" fontId="7" fillId="0" borderId="0" xfId="0" applyFont="1"/>
    <xf numFmtId="0" fontId="7" fillId="0" borderId="12" xfId="0" applyFont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textRotation="90"/>
    </xf>
    <xf numFmtId="0" fontId="3" fillId="2" borderId="14" xfId="0" applyFont="1" applyFill="1" applyBorder="1" applyAlignment="1">
      <alignment textRotation="90" wrapText="1"/>
    </xf>
    <xf numFmtId="0" fontId="0" fillId="0" borderId="15" xfId="0" applyFont="1" applyBorder="1"/>
    <xf numFmtId="0" fontId="3" fillId="2" borderId="17" xfId="0" applyFont="1" applyFill="1" applyBorder="1" applyAlignment="1">
      <alignment textRotation="90" wrapText="1"/>
    </xf>
    <xf numFmtId="0" fontId="0" fillId="0" borderId="18" xfId="0" applyBorder="1"/>
    <xf numFmtId="0" fontId="4" fillId="2" borderId="4" xfId="0" applyFont="1" applyFill="1" applyBorder="1" applyAlignment="1">
      <alignment horizontal="center" vertical="top" wrapText="1"/>
    </xf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0" xfId="0" applyFont="1" applyBorder="1"/>
    <xf numFmtId="0" fontId="3" fillId="2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textRotation="90" wrapText="1"/>
    </xf>
    <xf numFmtId="0" fontId="3" fillId="2" borderId="19" xfId="0" applyFont="1" applyFill="1" applyBorder="1" applyAlignment="1">
      <alignment horizontal="center" textRotation="90" wrapText="1"/>
    </xf>
    <xf numFmtId="0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left"/>
    </xf>
    <xf numFmtId="17" fontId="0" fillId="0" borderId="10" xfId="0" applyNumberFormat="1" applyBorder="1" applyAlignment="1">
      <alignment horizontal="center"/>
    </xf>
    <xf numFmtId="16" fontId="0" fillId="0" borderId="10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0" fontId="7" fillId="0" borderId="10" xfId="0" applyFont="1" applyFill="1" applyBorder="1"/>
    <xf numFmtId="0" fontId="0" fillId="0" borderId="10" xfId="0" applyFill="1" applyBorder="1"/>
    <xf numFmtId="0" fontId="0" fillId="0" borderId="0" xfId="0" applyFill="1"/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/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left"/>
    </xf>
    <xf numFmtId="0" fontId="3" fillId="2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2" xfId="0" applyFill="1" applyBorder="1"/>
    <xf numFmtId="0" fontId="0" fillId="0" borderId="26" xfId="0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1" fontId="0" fillId="0" borderId="10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top" wrapText="1"/>
    </xf>
    <xf numFmtId="0" fontId="1" fillId="0" borderId="1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19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2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 wrapText="1"/>
    </xf>
    <xf numFmtId="0" fontId="0" fillId="0" borderId="10" xfId="0" applyFill="1" applyBorder="1" applyAlignment="1">
      <alignment horizontal="center" wrapText="1"/>
    </xf>
    <xf numFmtId="17" fontId="0" fillId="0" borderId="10" xfId="0" applyNumberFormat="1" applyFill="1" applyBorder="1" applyAlignment="1">
      <alignment horizontal="center"/>
    </xf>
    <xf numFmtId="0" fontId="7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10" xfId="0" applyFont="1" applyBorder="1"/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0" xfId="0" applyFont="1" applyFill="1" applyBorder="1"/>
    <xf numFmtId="0" fontId="8" fillId="0" borderId="0" xfId="0" applyFont="1" applyFill="1"/>
    <xf numFmtId="0" fontId="0" fillId="0" borderId="1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7" xfId="0" applyFill="1" applyBorder="1" applyAlignment="1">
      <alignment horizontal="center"/>
    </xf>
    <xf numFmtId="14" fontId="0" fillId="0" borderId="0" xfId="0" applyNumberFormat="1"/>
    <xf numFmtId="0" fontId="6" fillId="0" borderId="10" xfId="0" applyFont="1" applyFill="1" applyBorder="1" applyAlignment="1">
      <alignment horizontal="left" wrapText="1"/>
    </xf>
    <xf numFmtId="0" fontId="10" fillId="0" borderId="0" xfId="0" applyFont="1"/>
    <xf numFmtId="0" fontId="1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3" fillId="2" borderId="2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7"/>
  <sheetViews>
    <sheetView workbookViewId="0">
      <selection activeCell="Q19" sqref="Q19"/>
    </sheetView>
  </sheetViews>
  <sheetFormatPr defaultRowHeight="15" x14ac:dyDescent="0.25"/>
  <cols>
    <col min="3" max="3" width="7.85546875" customWidth="1"/>
    <col min="4" max="4" width="38.140625" customWidth="1"/>
    <col min="13" max="13" width="7.85546875" customWidth="1"/>
    <col min="14" max="14" width="11" customWidth="1"/>
  </cols>
  <sheetData>
    <row r="3" spans="1:14" ht="15.75" x14ac:dyDescent="0.25">
      <c r="A3" s="26"/>
      <c r="B3" s="107" t="s">
        <v>13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x14ac:dyDescent="0.25">
      <c r="A4" s="26"/>
      <c r="B4" s="107" t="s">
        <v>63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thickBot="1" x14ac:dyDescent="0.3">
      <c r="A5" s="26"/>
      <c r="B5" s="109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5.75" x14ac:dyDescent="0.25">
      <c r="A6" s="111" t="s">
        <v>38</v>
      </c>
      <c r="B6" s="114" t="s">
        <v>39</v>
      </c>
      <c r="C6" s="2" t="s">
        <v>16</v>
      </c>
      <c r="D6" s="76"/>
      <c r="E6" s="76"/>
      <c r="F6" s="18"/>
      <c r="G6" s="20"/>
      <c r="H6" s="15"/>
      <c r="I6" s="116" t="s">
        <v>5</v>
      </c>
      <c r="J6" s="114"/>
      <c r="K6" s="119" t="s">
        <v>6</v>
      </c>
      <c r="L6" s="119"/>
      <c r="M6" s="114"/>
      <c r="N6" s="121" t="s">
        <v>7</v>
      </c>
    </row>
    <row r="7" spans="1:14" ht="16.5" thickBot="1" x14ac:dyDescent="0.3">
      <c r="A7" s="112"/>
      <c r="B7" s="115"/>
      <c r="C7" s="3" t="s">
        <v>17</v>
      </c>
      <c r="D7" s="77" t="s">
        <v>15</v>
      </c>
      <c r="E7" s="77" t="s">
        <v>1</v>
      </c>
      <c r="F7" s="19"/>
      <c r="G7" s="21"/>
      <c r="H7" s="16"/>
      <c r="I7" s="117"/>
      <c r="J7" s="118"/>
      <c r="K7" s="120"/>
      <c r="L7" s="120"/>
      <c r="M7" s="118"/>
      <c r="N7" s="122"/>
    </row>
    <row r="8" spans="1:14" ht="32.25" customHeight="1" x14ac:dyDescent="0.25">
      <c r="A8" s="113"/>
      <c r="B8" s="115"/>
      <c r="C8" s="3"/>
      <c r="D8" s="77" t="s">
        <v>0</v>
      </c>
      <c r="E8" s="69" t="s">
        <v>50</v>
      </c>
      <c r="F8" s="33" t="s">
        <v>2</v>
      </c>
      <c r="G8" s="34" t="s">
        <v>3</v>
      </c>
      <c r="H8" s="17" t="s">
        <v>4</v>
      </c>
      <c r="I8" s="77" t="s">
        <v>8</v>
      </c>
      <c r="J8" s="76" t="s">
        <v>9</v>
      </c>
      <c r="K8" s="22" t="s">
        <v>10</v>
      </c>
      <c r="L8" s="22" t="s">
        <v>53</v>
      </c>
      <c r="M8" s="77" t="s">
        <v>12</v>
      </c>
      <c r="N8" s="3" t="s">
        <v>64</v>
      </c>
    </row>
    <row r="9" spans="1:14" x14ac:dyDescent="0.25">
      <c r="A9" s="25"/>
      <c r="B9" s="25"/>
      <c r="C9" s="12"/>
      <c r="D9" s="7"/>
      <c r="E9" s="7"/>
      <c r="F9" s="8" t="s">
        <v>18</v>
      </c>
      <c r="G9" s="8"/>
      <c r="H9" s="9"/>
      <c r="I9" s="4"/>
      <c r="J9" s="5" t="s">
        <v>19</v>
      </c>
      <c r="K9" s="5"/>
      <c r="L9" s="5"/>
      <c r="M9" s="6"/>
      <c r="N9" s="12" t="s">
        <v>20</v>
      </c>
    </row>
    <row r="10" spans="1:14" x14ac:dyDescent="0.25">
      <c r="A10" s="25"/>
      <c r="B10" s="7"/>
      <c r="C10" s="14" t="s">
        <v>21</v>
      </c>
      <c r="D10" s="8"/>
      <c r="E10" s="8"/>
      <c r="F10" s="5"/>
      <c r="G10" s="5"/>
      <c r="H10" s="5"/>
      <c r="I10" s="5"/>
      <c r="J10" s="5"/>
      <c r="K10" s="5"/>
      <c r="L10" s="5"/>
      <c r="M10" s="5"/>
      <c r="N10" s="6"/>
    </row>
    <row r="11" spans="1:14" s="44" customFormat="1" ht="15.75" x14ac:dyDescent="0.25">
      <c r="A11" s="41">
        <v>11</v>
      </c>
      <c r="B11" s="41">
        <v>168</v>
      </c>
      <c r="C11" s="41"/>
      <c r="D11" s="101" t="s">
        <v>140</v>
      </c>
      <c r="E11" s="80" t="s">
        <v>29</v>
      </c>
      <c r="F11" s="80">
        <v>4.3899999999999997</v>
      </c>
      <c r="G11" s="41">
        <v>4.2</v>
      </c>
      <c r="H11" s="41">
        <v>28.3</v>
      </c>
      <c r="I11" s="41">
        <v>37.1</v>
      </c>
      <c r="J11" s="41">
        <v>0.8</v>
      </c>
      <c r="K11" s="41">
        <v>0.08</v>
      </c>
      <c r="L11" s="41">
        <v>0.03</v>
      </c>
      <c r="M11" s="41">
        <v>0</v>
      </c>
      <c r="N11" s="41">
        <v>169</v>
      </c>
    </row>
    <row r="12" spans="1:14" s="44" customFormat="1" x14ac:dyDescent="0.25">
      <c r="A12" s="41">
        <v>16</v>
      </c>
      <c r="B12" s="41">
        <v>394</v>
      </c>
      <c r="C12" s="43"/>
      <c r="D12" s="48" t="s">
        <v>80</v>
      </c>
      <c r="E12" s="41">
        <v>180</v>
      </c>
      <c r="F12" s="41">
        <v>2.67</v>
      </c>
      <c r="G12" s="41">
        <v>2.34</v>
      </c>
      <c r="H12" s="41">
        <v>14.31</v>
      </c>
      <c r="I12" s="41">
        <v>113.9</v>
      </c>
      <c r="J12" s="41">
        <v>0.37</v>
      </c>
      <c r="K12" s="41">
        <v>0.04</v>
      </c>
      <c r="L12" s="41">
        <v>0.14000000000000001</v>
      </c>
      <c r="M12" s="41">
        <v>1.2</v>
      </c>
      <c r="N12" s="41">
        <v>89</v>
      </c>
    </row>
    <row r="13" spans="1:14" s="23" customFormat="1" x14ac:dyDescent="0.25">
      <c r="A13" s="35">
        <v>2</v>
      </c>
      <c r="B13" s="39">
        <v>1</v>
      </c>
      <c r="C13" s="35"/>
      <c r="D13" s="36" t="s">
        <v>30</v>
      </c>
      <c r="E13" s="38" t="s">
        <v>72</v>
      </c>
      <c r="F13" s="41">
        <v>1.53</v>
      </c>
      <c r="G13" s="41">
        <v>4.71</v>
      </c>
      <c r="H13" s="41">
        <v>9.14</v>
      </c>
      <c r="I13" s="41">
        <v>5.8</v>
      </c>
      <c r="J13" s="41">
        <v>0.4</v>
      </c>
      <c r="K13" s="41">
        <v>0.03</v>
      </c>
      <c r="L13" s="78">
        <v>0.02</v>
      </c>
      <c r="M13" s="41">
        <v>0</v>
      </c>
      <c r="N13" s="41">
        <v>85</v>
      </c>
    </row>
    <row r="14" spans="1:14" x14ac:dyDescent="0.25">
      <c r="A14" s="25"/>
      <c r="B14" s="25"/>
      <c r="C14" s="8"/>
      <c r="D14" s="29" t="s">
        <v>23</v>
      </c>
      <c r="E14" s="25"/>
      <c r="F14" s="29">
        <f t="shared" ref="F14:N14" si="0">SUM(F11:F13)</f>
        <v>8.59</v>
      </c>
      <c r="G14" s="29">
        <f t="shared" si="0"/>
        <v>11.25</v>
      </c>
      <c r="H14" s="29">
        <f t="shared" si="0"/>
        <v>51.75</v>
      </c>
      <c r="I14" s="29">
        <f t="shared" si="0"/>
        <v>156.80000000000001</v>
      </c>
      <c r="J14" s="29">
        <f t="shared" si="0"/>
        <v>1.5699999999999998</v>
      </c>
      <c r="K14" s="29">
        <f t="shared" si="0"/>
        <v>0.15</v>
      </c>
      <c r="L14" s="29">
        <f t="shared" si="0"/>
        <v>0.19</v>
      </c>
      <c r="M14" s="29">
        <f t="shared" si="0"/>
        <v>1.2</v>
      </c>
      <c r="N14" s="29">
        <f t="shared" si="0"/>
        <v>343</v>
      </c>
    </row>
    <row r="15" spans="1:14" x14ac:dyDescent="0.25">
      <c r="A15" s="25"/>
      <c r="B15" s="25"/>
      <c r="C15" s="14" t="s">
        <v>51</v>
      </c>
      <c r="D15" s="70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23" customFormat="1" x14ac:dyDescent="0.25">
      <c r="A16" s="25" t="s">
        <v>33</v>
      </c>
      <c r="B16" s="25" t="s">
        <v>33</v>
      </c>
      <c r="C16" s="27"/>
      <c r="D16" s="31" t="s">
        <v>82</v>
      </c>
      <c r="E16" s="25">
        <v>180</v>
      </c>
      <c r="F16" s="25">
        <v>0.75</v>
      </c>
      <c r="G16" s="25">
        <v>0</v>
      </c>
      <c r="H16" s="25">
        <v>15.5</v>
      </c>
      <c r="I16" s="25">
        <v>10.5</v>
      </c>
      <c r="J16" s="25">
        <v>2.1</v>
      </c>
      <c r="K16" s="25">
        <v>0.02</v>
      </c>
      <c r="L16" s="25">
        <v>0.02</v>
      </c>
      <c r="M16" s="25">
        <v>3</v>
      </c>
      <c r="N16" s="25">
        <v>64</v>
      </c>
    </row>
    <row r="17" spans="1:14" x14ac:dyDescent="0.25">
      <c r="A17" s="29"/>
      <c r="B17" s="29"/>
      <c r="C17" s="29"/>
      <c r="D17" s="29" t="s">
        <v>23</v>
      </c>
      <c r="E17" s="29"/>
      <c r="F17" s="29">
        <f>SUM(F16)</f>
        <v>0.75</v>
      </c>
      <c r="G17" s="29">
        <f t="shared" ref="G17:N17" si="1">SUM(G16)</f>
        <v>0</v>
      </c>
      <c r="H17" s="29">
        <f t="shared" si="1"/>
        <v>15.5</v>
      </c>
      <c r="I17" s="29">
        <f t="shared" si="1"/>
        <v>10.5</v>
      </c>
      <c r="J17" s="29">
        <f t="shared" si="1"/>
        <v>2.1</v>
      </c>
      <c r="K17" s="29">
        <f t="shared" si="1"/>
        <v>0.02</v>
      </c>
      <c r="L17" s="29">
        <f t="shared" si="1"/>
        <v>0.02</v>
      </c>
      <c r="M17" s="29">
        <f t="shared" si="1"/>
        <v>3</v>
      </c>
      <c r="N17" s="29">
        <f t="shared" si="1"/>
        <v>64</v>
      </c>
    </row>
    <row r="18" spans="1:14" x14ac:dyDescent="0.25">
      <c r="A18" s="26"/>
      <c r="B18" s="26"/>
      <c r="C18" s="13" t="s">
        <v>22</v>
      </c>
      <c r="D18" s="26"/>
      <c r="E18" s="26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44" customFormat="1" x14ac:dyDescent="0.25">
      <c r="A19" s="41" t="s">
        <v>109</v>
      </c>
      <c r="B19" s="81" t="s">
        <v>109</v>
      </c>
      <c r="C19" s="42"/>
      <c r="D19" s="48" t="s">
        <v>113</v>
      </c>
      <c r="E19" s="41">
        <v>50</v>
      </c>
      <c r="F19" s="41">
        <v>0.45</v>
      </c>
      <c r="G19" s="41">
        <v>2.2999999999999998</v>
      </c>
      <c r="H19" s="41">
        <v>2.9</v>
      </c>
      <c r="I19" s="41">
        <v>9.08</v>
      </c>
      <c r="J19" s="41">
        <v>0.3</v>
      </c>
      <c r="K19" s="41">
        <v>0.01</v>
      </c>
      <c r="L19" s="41">
        <v>1.0999999999999999E-2</v>
      </c>
      <c r="M19" s="41">
        <v>2.7</v>
      </c>
      <c r="N19" s="41">
        <v>21</v>
      </c>
    </row>
    <row r="20" spans="1:14" s="44" customFormat="1" ht="30" x14ac:dyDescent="0.25">
      <c r="A20" s="41">
        <v>39</v>
      </c>
      <c r="B20" s="81" t="s">
        <v>84</v>
      </c>
      <c r="C20" s="42"/>
      <c r="D20" s="79" t="s">
        <v>85</v>
      </c>
      <c r="E20" s="41">
        <v>250</v>
      </c>
      <c r="F20" s="41">
        <v>2.15</v>
      </c>
      <c r="G20" s="41">
        <v>2.27</v>
      </c>
      <c r="H20" s="41">
        <v>13.17</v>
      </c>
      <c r="I20" s="41">
        <v>19.68</v>
      </c>
      <c r="J20" s="41">
        <v>0.87</v>
      </c>
      <c r="K20" s="41">
        <v>0.09</v>
      </c>
      <c r="L20" s="41">
        <v>0.05</v>
      </c>
      <c r="M20" s="41">
        <v>6.6</v>
      </c>
      <c r="N20" s="41">
        <v>112</v>
      </c>
    </row>
    <row r="21" spans="1:14" s="44" customFormat="1" x14ac:dyDescent="0.25">
      <c r="A21" s="41">
        <v>68</v>
      </c>
      <c r="B21" s="41">
        <v>304</v>
      </c>
      <c r="C21" s="42"/>
      <c r="D21" s="48" t="s">
        <v>86</v>
      </c>
      <c r="E21" s="41">
        <v>210</v>
      </c>
      <c r="F21" s="41">
        <v>21.47</v>
      </c>
      <c r="G21" s="41">
        <v>16.690000000000001</v>
      </c>
      <c r="H21" s="41">
        <v>35.69</v>
      </c>
      <c r="I21" s="41">
        <v>40.299999999999997</v>
      </c>
      <c r="J21" s="41">
        <v>2.0299999999999998</v>
      </c>
      <c r="K21" s="41">
        <v>0.26</v>
      </c>
      <c r="L21" s="41">
        <v>0.11</v>
      </c>
      <c r="M21" s="41">
        <v>1.01</v>
      </c>
      <c r="N21" s="41">
        <v>406</v>
      </c>
    </row>
    <row r="22" spans="1:14" s="23" customFormat="1" x14ac:dyDescent="0.25">
      <c r="A22" s="25" t="s">
        <v>33</v>
      </c>
      <c r="B22" s="25" t="s">
        <v>33</v>
      </c>
      <c r="C22" s="27"/>
      <c r="D22" s="48" t="s">
        <v>75</v>
      </c>
      <c r="E22" s="41">
        <v>60</v>
      </c>
      <c r="F22" s="25">
        <v>4.32</v>
      </c>
      <c r="G22" s="25">
        <v>0.72</v>
      </c>
      <c r="H22" s="25">
        <v>35</v>
      </c>
      <c r="I22" s="25">
        <v>8.75</v>
      </c>
      <c r="J22" s="25">
        <v>1</v>
      </c>
      <c r="K22" s="25">
        <v>0.05</v>
      </c>
      <c r="L22" s="25">
        <v>0.02</v>
      </c>
      <c r="M22" s="25">
        <v>0</v>
      </c>
      <c r="N22" s="25">
        <v>156</v>
      </c>
    </row>
    <row r="23" spans="1:14" s="23" customFormat="1" x14ac:dyDescent="0.25">
      <c r="A23" s="25" t="s">
        <v>109</v>
      </c>
      <c r="B23" s="25" t="s">
        <v>33</v>
      </c>
      <c r="C23" s="27"/>
      <c r="D23" s="48" t="s">
        <v>36</v>
      </c>
      <c r="E23" s="41">
        <v>50</v>
      </c>
      <c r="F23" s="41">
        <v>3.3</v>
      </c>
      <c r="G23" s="41">
        <v>0.43</v>
      </c>
      <c r="H23" s="41">
        <v>20.100000000000001</v>
      </c>
      <c r="I23" s="41">
        <v>9.6300000000000008</v>
      </c>
      <c r="J23" s="41">
        <v>0.83</v>
      </c>
      <c r="K23" s="41">
        <v>7.0000000000000007E-2</v>
      </c>
      <c r="L23" s="78">
        <v>0.03</v>
      </c>
      <c r="M23" s="41">
        <v>0</v>
      </c>
      <c r="N23" s="41">
        <v>117</v>
      </c>
    </row>
    <row r="24" spans="1:14" s="23" customFormat="1" x14ac:dyDescent="0.25">
      <c r="A24" s="41">
        <v>21</v>
      </c>
      <c r="B24" s="41">
        <v>382</v>
      </c>
      <c r="C24" s="43"/>
      <c r="D24" s="48" t="s">
        <v>112</v>
      </c>
      <c r="E24" s="41">
        <v>150</v>
      </c>
      <c r="F24" s="41">
        <v>0.42</v>
      </c>
      <c r="G24" s="41">
        <v>0.05</v>
      </c>
      <c r="H24" s="41">
        <v>22.65</v>
      </c>
      <c r="I24" s="41">
        <v>11.8</v>
      </c>
      <c r="J24" s="41">
        <v>12.2</v>
      </c>
      <c r="K24" s="41">
        <v>5.0000000000000001E-3</v>
      </c>
      <c r="L24" s="41">
        <v>0.01</v>
      </c>
      <c r="M24" s="41">
        <v>0.8</v>
      </c>
      <c r="N24" s="41">
        <v>93</v>
      </c>
    </row>
    <row r="25" spans="1:14" x14ac:dyDescent="0.25">
      <c r="A25" s="29"/>
      <c r="B25" s="29"/>
      <c r="C25" s="29"/>
      <c r="D25" s="29" t="s">
        <v>23</v>
      </c>
      <c r="E25" s="29"/>
      <c r="F25" s="29">
        <f>SUM(F20:F24)</f>
        <v>31.66</v>
      </c>
      <c r="G25" s="29">
        <f t="shared" ref="G25:N25" si="2">SUM(G20:G24)</f>
        <v>20.16</v>
      </c>
      <c r="H25" s="29">
        <f t="shared" si="2"/>
        <v>126.61000000000001</v>
      </c>
      <c r="I25" s="29">
        <f t="shared" si="2"/>
        <v>90.159999999999982</v>
      </c>
      <c r="J25" s="29">
        <f t="shared" si="2"/>
        <v>16.93</v>
      </c>
      <c r="K25" s="29">
        <f t="shared" si="2"/>
        <v>0.47499999999999998</v>
      </c>
      <c r="L25" s="29">
        <f t="shared" si="2"/>
        <v>0.22</v>
      </c>
      <c r="M25" s="29">
        <f t="shared" si="2"/>
        <v>8.41</v>
      </c>
      <c r="N25" s="29">
        <f t="shared" si="2"/>
        <v>884</v>
      </c>
    </row>
    <row r="26" spans="1:14" x14ac:dyDescent="0.25">
      <c r="A26" s="47"/>
      <c r="B26" s="47"/>
      <c r="C26" s="85" t="s">
        <v>100</v>
      </c>
      <c r="D26" s="47"/>
      <c r="E26" s="47"/>
      <c r="F26" s="44"/>
      <c r="G26" s="44"/>
      <c r="H26" s="44"/>
      <c r="I26" s="44"/>
      <c r="J26" s="44"/>
      <c r="K26" s="44"/>
      <c r="L26" s="44"/>
      <c r="M26" s="44"/>
      <c r="N26" s="44"/>
    </row>
    <row r="27" spans="1:14" s="23" customFormat="1" x14ac:dyDescent="0.25">
      <c r="A27" s="25">
        <v>6</v>
      </c>
      <c r="B27" s="25">
        <v>94</v>
      </c>
      <c r="C27" s="25"/>
      <c r="D27" s="30" t="s">
        <v>79</v>
      </c>
      <c r="E27" s="24">
        <v>250</v>
      </c>
      <c r="F27" s="24">
        <v>7.5</v>
      </c>
      <c r="G27" s="25">
        <v>6.8</v>
      </c>
      <c r="H27" s="25">
        <v>21.4</v>
      </c>
      <c r="I27" s="25">
        <v>201</v>
      </c>
      <c r="J27" s="25">
        <v>1.41</v>
      </c>
      <c r="K27" s="25">
        <v>0.14000000000000001</v>
      </c>
      <c r="L27" s="25">
        <v>0.3</v>
      </c>
      <c r="M27" s="25">
        <v>1.1399999999999999</v>
      </c>
      <c r="N27" s="25">
        <v>177</v>
      </c>
    </row>
    <row r="28" spans="1:14" s="23" customFormat="1" x14ac:dyDescent="0.25">
      <c r="A28" s="25">
        <v>12</v>
      </c>
      <c r="B28" s="25">
        <v>397</v>
      </c>
      <c r="C28" s="25"/>
      <c r="D28" s="31" t="s">
        <v>54</v>
      </c>
      <c r="E28" s="25">
        <v>180</v>
      </c>
      <c r="F28" s="25">
        <v>3.67</v>
      </c>
      <c r="G28" s="25">
        <v>3.19</v>
      </c>
      <c r="H28" s="25">
        <v>15.82</v>
      </c>
      <c r="I28" s="25">
        <v>137</v>
      </c>
      <c r="J28" s="25">
        <v>0.43</v>
      </c>
      <c r="K28" s="25">
        <v>0.05</v>
      </c>
      <c r="L28" s="25">
        <v>0.17</v>
      </c>
      <c r="M28" s="25">
        <v>1.43</v>
      </c>
      <c r="N28" s="25">
        <v>107</v>
      </c>
    </row>
    <row r="29" spans="1:14" s="23" customFormat="1" x14ac:dyDescent="0.25">
      <c r="A29" s="25" t="s">
        <v>33</v>
      </c>
      <c r="B29" s="25" t="s">
        <v>109</v>
      </c>
      <c r="C29" s="12"/>
      <c r="D29" s="12" t="s">
        <v>78</v>
      </c>
      <c r="E29" s="25">
        <v>30</v>
      </c>
      <c r="F29" s="25">
        <v>1.8</v>
      </c>
      <c r="G29" s="25">
        <v>1.8</v>
      </c>
      <c r="H29" s="25">
        <v>22.5</v>
      </c>
      <c r="I29" s="25">
        <v>3.42</v>
      </c>
      <c r="J29" s="25">
        <v>0.24</v>
      </c>
      <c r="K29" s="25">
        <v>0.02</v>
      </c>
      <c r="L29" s="25">
        <v>0.02</v>
      </c>
      <c r="M29" s="25"/>
      <c r="N29" s="25">
        <v>111.6</v>
      </c>
    </row>
    <row r="30" spans="1:14" s="23" customFormat="1" x14ac:dyDescent="0.25">
      <c r="A30" s="25" t="s">
        <v>109</v>
      </c>
      <c r="B30" s="25" t="s">
        <v>33</v>
      </c>
      <c r="C30" s="27"/>
      <c r="D30" s="48" t="s">
        <v>36</v>
      </c>
      <c r="E30" s="41">
        <v>50</v>
      </c>
      <c r="F30" s="41">
        <v>3.3</v>
      </c>
      <c r="G30" s="41">
        <v>0.43</v>
      </c>
      <c r="H30" s="41">
        <v>20.100000000000001</v>
      </c>
      <c r="I30" s="41">
        <v>9.6300000000000008</v>
      </c>
      <c r="J30" s="41">
        <v>0.83</v>
      </c>
      <c r="K30" s="41">
        <v>7.0000000000000007E-2</v>
      </c>
      <c r="L30" s="78">
        <v>0.03</v>
      </c>
      <c r="M30" s="41">
        <v>0</v>
      </c>
      <c r="N30" s="41">
        <v>117</v>
      </c>
    </row>
    <row r="31" spans="1:14" x14ac:dyDescent="0.25">
      <c r="A31" s="41"/>
      <c r="B31" s="41"/>
      <c r="C31" s="43"/>
      <c r="D31" s="45" t="s">
        <v>23</v>
      </c>
      <c r="E31" s="41"/>
      <c r="F31" s="45">
        <f>SUM(F27:F30)</f>
        <v>16.27</v>
      </c>
      <c r="G31" s="45">
        <f t="shared" ref="G31:N31" si="3">SUM(G27:G30)</f>
        <v>12.22</v>
      </c>
      <c r="H31" s="45">
        <f t="shared" si="3"/>
        <v>79.819999999999993</v>
      </c>
      <c r="I31" s="45">
        <f t="shared" si="3"/>
        <v>351.05</v>
      </c>
      <c r="J31" s="45">
        <f t="shared" si="3"/>
        <v>2.91</v>
      </c>
      <c r="K31" s="45">
        <f t="shared" si="3"/>
        <v>0.28000000000000003</v>
      </c>
      <c r="L31" s="45">
        <f t="shared" si="3"/>
        <v>0.52</v>
      </c>
      <c r="M31" s="45">
        <f t="shared" si="3"/>
        <v>2.57</v>
      </c>
      <c r="N31" s="45">
        <f t="shared" si="3"/>
        <v>512.6</v>
      </c>
    </row>
    <row r="32" spans="1:14" ht="25.5" x14ac:dyDescent="0.25">
      <c r="A32" s="47"/>
      <c r="B32" s="47"/>
      <c r="C32" s="44"/>
      <c r="D32" s="47"/>
      <c r="E32" s="47"/>
      <c r="F32" s="50" t="s">
        <v>25</v>
      </c>
      <c r="G32" s="50" t="s">
        <v>26</v>
      </c>
      <c r="H32" s="50" t="s">
        <v>27</v>
      </c>
      <c r="I32" s="51" t="s">
        <v>8</v>
      </c>
      <c r="J32" s="52" t="s">
        <v>9</v>
      </c>
      <c r="K32" s="53" t="s">
        <v>10</v>
      </c>
      <c r="L32" s="22" t="s">
        <v>53</v>
      </c>
      <c r="M32" s="54" t="s">
        <v>12</v>
      </c>
      <c r="N32" s="50" t="s">
        <v>28</v>
      </c>
    </row>
    <row r="33" spans="1:14" x14ac:dyDescent="0.25">
      <c r="A33" s="55"/>
      <c r="B33" s="56" t="s">
        <v>40</v>
      </c>
      <c r="C33" s="56"/>
      <c r="D33" s="57"/>
      <c r="E33" s="57"/>
      <c r="F33" s="45">
        <f t="shared" ref="F33:N33" si="4">F14+F17+F25+F31</f>
        <v>57.269999999999996</v>
      </c>
      <c r="G33" s="45">
        <f t="shared" si="4"/>
        <v>43.63</v>
      </c>
      <c r="H33" s="45">
        <f t="shared" si="4"/>
        <v>273.68</v>
      </c>
      <c r="I33" s="45">
        <f t="shared" si="4"/>
        <v>608.51</v>
      </c>
      <c r="J33" s="45">
        <f t="shared" si="4"/>
        <v>23.51</v>
      </c>
      <c r="K33" s="45">
        <f t="shared" si="4"/>
        <v>0.92500000000000004</v>
      </c>
      <c r="L33" s="45">
        <f t="shared" si="4"/>
        <v>0.95</v>
      </c>
      <c r="M33" s="45">
        <f t="shared" si="4"/>
        <v>15.18</v>
      </c>
      <c r="N33" s="45">
        <f t="shared" si="4"/>
        <v>1803.6</v>
      </c>
    </row>
    <row r="34" spans="1:14" x14ac:dyDescent="0.25">
      <c r="A34" s="55"/>
      <c r="B34" s="56"/>
      <c r="C34" s="56" t="s">
        <v>76</v>
      </c>
      <c r="D34" s="57"/>
      <c r="E34" s="58"/>
      <c r="F34" s="59"/>
      <c r="G34" s="60"/>
      <c r="H34" s="60"/>
      <c r="I34" s="60"/>
      <c r="J34" s="60"/>
      <c r="K34" s="60"/>
      <c r="L34" s="60"/>
      <c r="M34" s="60"/>
      <c r="N34" s="60"/>
    </row>
    <row r="35" spans="1:14" x14ac:dyDescent="0.25">
      <c r="A35" s="61"/>
      <c r="B35" s="62"/>
      <c r="C35" s="62" t="s">
        <v>77</v>
      </c>
      <c r="D35" s="63"/>
      <c r="E35" s="64"/>
      <c r="F35" s="63">
        <v>65</v>
      </c>
      <c r="G35" s="64">
        <v>60</v>
      </c>
      <c r="H35" s="64">
        <v>261</v>
      </c>
      <c r="I35" s="64">
        <v>900</v>
      </c>
      <c r="J35" s="64">
        <v>12</v>
      </c>
      <c r="K35" s="64">
        <v>0.9</v>
      </c>
      <c r="L35" s="64">
        <v>1</v>
      </c>
      <c r="M35" s="64">
        <v>50</v>
      </c>
      <c r="N35" s="64">
        <v>1800</v>
      </c>
    </row>
    <row r="36" spans="1:14" x14ac:dyDescent="0.25">
      <c r="A36" s="65"/>
      <c r="B36" s="66"/>
      <c r="C36" s="65" t="s">
        <v>24</v>
      </c>
      <c r="D36" s="67"/>
      <c r="E36" s="41" t="s">
        <v>41</v>
      </c>
      <c r="F36" s="68">
        <f>F33/F35%</f>
        <v>88.107692307692304</v>
      </c>
      <c r="G36" s="68">
        <f t="shared" ref="G36:N36" si="5">G33/G35%</f>
        <v>72.716666666666669</v>
      </c>
      <c r="H36" s="68">
        <f t="shared" si="5"/>
        <v>104.85823754789273</v>
      </c>
      <c r="I36" s="68">
        <f t="shared" si="5"/>
        <v>67.612222222222215</v>
      </c>
      <c r="J36" s="68">
        <f t="shared" si="5"/>
        <v>195.91666666666669</v>
      </c>
      <c r="K36" s="68">
        <f t="shared" si="5"/>
        <v>102.77777777777777</v>
      </c>
      <c r="L36" s="68">
        <f t="shared" si="5"/>
        <v>95</v>
      </c>
      <c r="M36" s="68">
        <f t="shared" si="5"/>
        <v>30.36</v>
      </c>
      <c r="N36" s="68">
        <f t="shared" si="5"/>
        <v>100.19999999999999</v>
      </c>
    </row>
    <row r="37" spans="1:14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</sheetData>
  <mergeCells count="8">
    <mergeCell ref="B3:N3"/>
    <mergeCell ref="B4:N4"/>
    <mergeCell ref="B5:N5"/>
    <mergeCell ref="A6:A8"/>
    <mergeCell ref="B6:B8"/>
    <mergeCell ref="I6:J7"/>
    <mergeCell ref="K6:M7"/>
    <mergeCell ref="N6:N7"/>
  </mergeCells>
  <pageMargins left="0" right="0" top="0" bottom="0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opLeftCell="A28" workbookViewId="0">
      <selection activeCell="H90" sqref="H90"/>
    </sheetView>
  </sheetViews>
  <sheetFormatPr defaultRowHeight="15" x14ac:dyDescent="0.25"/>
  <cols>
    <col min="1" max="2" width="8.140625" style="26" customWidth="1"/>
    <col min="3" max="3" width="11" customWidth="1"/>
    <col min="4" max="4" width="34.85546875" style="26" customWidth="1"/>
    <col min="5" max="5" width="8.28515625" style="26" customWidth="1"/>
    <col min="14" max="14" width="8.85546875" customWidth="1"/>
  </cols>
  <sheetData>
    <row r="2" spans="1:14" ht="15.75" x14ac:dyDescent="0.25">
      <c r="B2" s="107" t="s">
        <v>13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5.75" x14ac:dyDescent="0.25">
      <c r="B3" s="107" t="s">
        <v>14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8" customHeight="1" thickBot="1" x14ac:dyDescent="0.3">
      <c r="B4" s="109"/>
      <c r="C4" s="10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.75" x14ac:dyDescent="0.25">
      <c r="A5" s="111" t="s">
        <v>38</v>
      </c>
      <c r="B5" s="114" t="s">
        <v>39</v>
      </c>
      <c r="C5" s="2" t="s">
        <v>16</v>
      </c>
      <c r="D5" s="28"/>
      <c r="E5" s="40"/>
      <c r="F5" s="18"/>
      <c r="G5" s="20"/>
      <c r="H5" s="15"/>
      <c r="I5" s="116" t="s">
        <v>5</v>
      </c>
      <c r="J5" s="114"/>
      <c r="K5" s="119" t="s">
        <v>6</v>
      </c>
      <c r="L5" s="119"/>
      <c r="M5" s="114"/>
      <c r="N5" s="121" t="s">
        <v>7</v>
      </c>
    </row>
    <row r="6" spans="1:14" ht="16.5" thickBot="1" x14ac:dyDescent="0.3">
      <c r="A6" s="112"/>
      <c r="B6" s="115"/>
      <c r="C6" s="3" t="s">
        <v>17</v>
      </c>
      <c r="D6" s="10" t="s">
        <v>15</v>
      </c>
      <c r="E6" s="49" t="s">
        <v>1</v>
      </c>
      <c r="F6" s="19"/>
      <c r="G6" s="21"/>
      <c r="H6" s="16"/>
      <c r="I6" s="117"/>
      <c r="J6" s="118"/>
      <c r="K6" s="120"/>
      <c r="L6" s="120"/>
      <c r="M6" s="118"/>
      <c r="N6" s="122"/>
    </row>
    <row r="7" spans="1:14" ht="32.25" customHeight="1" x14ac:dyDescent="0.25">
      <c r="A7" s="113"/>
      <c r="B7" s="115"/>
      <c r="C7" s="3"/>
      <c r="D7" s="10" t="s">
        <v>0</v>
      </c>
      <c r="E7" s="69" t="s">
        <v>50</v>
      </c>
      <c r="F7" s="33" t="s">
        <v>2</v>
      </c>
      <c r="G7" s="34" t="s">
        <v>3</v>
      </c>
      <c r="H7" s="17" t="s">
        <v>4</v>
      </c>
      <c r="I7" s="10" t="s">
        <v>8</v>
      </c>
      <c r="J7" s="11" t="s">
        <v>9</v>
      </c>
      <c r="K7" s="22" t="s">
        <v>10</v>
      </c>
      <c r="L7" s="22" t="s">
        <v>53</v>
      </c>
      <c r="M7" s="10" t="s">
        <v>12</v>
      </c>
      <c r="N7" s="3" t="s">
        <v>64</v>
      </c>
    </row>
    <row r="8" spans="1:14" x14ac:dyDescent="0.25">
      <c r="A8" s="25"/>
      <c r="B8" s="25"/>
      <c r="C8" s="12"/>
      <c r="D8" s="7"/>
      <c r="E8" s="7"/>
      <c r="F8" s="8" t="s">
        <v>18</v>
      </c>
      <c r="G8" s="8"/>
      <c r="H8" s="9"/>
      <c r="I8" s="4"/>
      <c r="J8" s="5" t="s">
        <v>19</v>
      </c>
      <c r="K8" s="5"/>
      <c r="L8" s="5"/>
      <c r="M8" s="6"/>
      <c r="N8" s="12" t="s">
        <v>20</v>
      </c>
    </row>
    <row r="9" spans="1:14" x14ac:dyDescent="0.25">
      <c r="A9" s="25"/>
      <c r="B9" s="7"/>
      <c r="C9" s="14" t="s">
        <v>21</v>
      </c>
      <c r="D9" s="8"/>
      <c r="E9" s="8"/>
      <c r="F9" s="5"/>
      <c r="G9" s="5"/>
      <c r="H9" s="5"/>
      <c r="I9" s="5"/>
      <c r="J9" s="5"/>
      <c r="K9" s="5"/>
      <c r="L9" s="5"/>
      <c r="M9" s="5"/>
      <c r="N9" s="6"/>
    </row>
    <row r="10" spans="1:14" s="44" customFormat="1" ht="30" x14ac:dyDescent="0.25">
      <c r="A10" s="41">
        <v>8</v>
      </c>
      <c r="B10" s="41">
        <v>93</v>
      </c>
      <c r="C10" s="41"/>
      <c r="D10" s="79" t="s">
        <v>87</v>
      </c>
      <c r="E10" s="80" t="s">
        <v>81</v>
      </c>
      <c r="F10" s="80">
        <v>7.18</v>
      </c>
      <c r="G10" s="41">
        <v>6.5</v>
      </c>
      <c r="H10" s="41">
        <v>23.5</v>
      </c>
      <c r="I10" s="41">
        <v>202.2</v>
      </c>
      <c r="J10" s="41">
        <v>0.6</v>
      </c>
      <c r="K10" s="41">
        <v>0.1</v>
      </c>
      <c r="L10" s="41">
        <v>0.2</v>
      </c>
      <c r="M10" s="41">
        <v>1.1299999999999999</v>
      </c>
      <c r="N10" s="41">
        <v>181</v>
      </c>
    </row>
    <row r="11" spans="1:14" s="23" customFormat="1" x14ac:dyDescent="0.25">
      <c r="A11" s="35">
        <v>1</v>
      </c>
      <c r="B11" s="39">
        <v>2</v>
      </c>
      <c r="C11" s="35"/>
      <c r="D11" s="36" t="s">
        <v>45</v>
      </c>
      <c r="E11" s="38" t="s">
        <v>44</v>
      </c>
      <c r="F11" s="35">
        <v>2.4900000000000002</v>
      </c>
      <c r="G11" s="35">
        <v>3.93</v>
      </c>
      <c r="H11" s="35">
        <v>27.56</v>
      </c>
      <c r="I11" s="35">
        <v>10.9</v>
      </c>
      <c r="J11" s="35">
        <v>0.87</v>
      </c>
      <c r="K11" s="35">
        <v>0.05</v>
      </c>
      <c r="L11" s="35">
        <v>0.03</v>
      </c>
      <c r="M11" s="35">
        <v>0.1</v>
      </c>
      <c r="N11" s="35">
        <v>156</v>
      </c>
    </row>
    <row r="12" spans="1:14" s="23" customFormat="1" x14ac:dyDescent="0.25">
      <c r="A12" s="25">
        <v>13</v>
      </c>
      <c r="B12" s="25">
        <v>392</v>
      </c>
      <c r="C12" s="27"/>
      <c r="D12" s="31" t="s">
        <v>31</v>
      </c>
      <c r="E12" s="25" t="s">
        <v>32</v>
      </c>
      <c r="F12" s="25">
        <v>0.06</v>
      </c>
      <c r="G12" s="25"/>
      <c r="H12" s="25">
        <v>9.99</v>
      </c>
      <c r="I12" s="25">
        <v>10</v>
      </c>
      <c r="J12" s="25">
        <v>0.28000000000000003</v>
      </c>
      <c r="K12" s="25"/>
      <c r="L12" s="25"/>
      <c r="M12" s="25">
        <v>0.03</v>
      </c>
      <c r="N12" s="25">
        <v>40</v>
      </c>
    </row>
    <row r="13" spans="1:14" s="26" customFormat="1" x14ac:dyDescent="0.25">
      <c r="A13" s="25"/>
      <c r="B13" s="25"/>
      <c r="C13" s="8"/>
      <c r="D13" s="29" t="s">
        <v>23</v>
      </c>
      <c r="E13" s="25"/>
      <c r="F13" s="29">
        <f>SUM(F10:F12)</f>
        <v>9.73</v>
      </c>
      <c r="G13" s="29">
        <f t="shared" ref="G13:N13" si="0">SUM(G10:G12)</f>
        <v>10.43</v>
      </c>
      <c r="H13" s="29">
        <f t="shared" si="0"/>
        <v>61.050000000000004</v>
      </c>
      <c r="I13" s="29">
        <f t="shared" si="0"/>
        <v>223.1</v>
      </c>
      <c r="J13" s="29">
        <f t="shared" si="0"/>
        <v>1.75</v>
      </c>
      <c r="K13" s="29">
        <f t="shared" si="0"/>
        <v>0.15000000000000002</v>
      </c>
      <c r="L13" s="29">
        <f t="shared" si="0"/>
        <v>0.23</v>
      </c>
      <c r="M13" s="29">
        <f t="shared" si="0"/>
        <v>1.26</v>
      </c>
      <c r="N13" s="29">
        <f t="shared" si="0"/>
        <v>377</v>
      </c>
    </row>
    <row r="14" spans="1:14" s="26" customFormat="1" x14ac:dyDescent="0.25">
      <c r="A14" s="25"/>
      <c r="B14" s="25"/>
      <c r="C14" s="14" t="s">
        <v>51</v>
      </c>
      <c r="D14" s="70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s="23" customFormat="1" x14ac:dyDescent="0.25">
      <c r="A15" s="25" t="s">
        <v>33</v>
      </c>
      <c r="B15" s="25" t="s">
        <v>33</v>
      </c>
      <c r="C15" s="27"/>
      <c r="D15" s="31" t="s">
        <v>107</v>
      </c>
      <c r="E15" s="25">
        <v>100</v>
      </c>
      <c r="F15" s="25">
        <v>0.4</v>
      </c>
      <c r="G15" s="25">
        <v>0.4</v>
      </c>
      <c r="H15" s="25">
        <v>9.3000000000000007</v>
      </c>
      <c r="I15" s="25">
        <v>16</v>
      </c>
      <c r="J15" s="25">
        <v>11</v>
      </c>
      <c r="K15" s="25">
        <v>0.03</v>
      </c>
      <c r="L15" s="25">
        <v>0.02</v>
      </c>
      <c r="M15" s="25">
        <v>10</v>
      </c>
      <c r="N15" s="25">
        <v>44</v>
      </c>
    </row>
    <row r="16" spans="1:14" s="32" customFormat="1" x14ac:dyDescent="0.25">
      <c r="A16" s="29"/>
      <c r="B16" s="29"/>
      <c r="C16" s="29"/>
      <c r="D16" s="29" t="s">
        <v>23</v>
      </c>
      <c r="E16" s="29"/>
      <c r="F16" s="29">
        <f>SUM(F15)</f>
        <v>0.4</v>
      </c>
      <c r="G16" s="29">
        <f t="shared" ref="G16:N16" si="1">SUM(G15)</f>
        <v>0.4</v>
      </c>
      <c r="H16" s="29">
        <f t="shared" si="1"/>
        <v>9.3000000000000007</v>
      </c>
      <c r="I16" s="29">
        <f t="shared" si="1"/>
        <v>16</v>
      </c>
      <c r="J16" s="29">
        <f t="shared" si="1"/>
        <v>11</v>
      </c>
      <c r="K16" s="29">
        <f t="shared" si="1"/>
        <v>0.03</v>
      </c>
      <c r="L16" s="29">
        <f t="shared" si="1"/>
        <v>0.02</v>
      </c>
      <c r="M16" s="29">
        <f t="shared" si="1"/>
        <v>10</v>
      </c>
      <c r="N16" s="29">
        <f t="shared" si="1"/>
        <v>44</v>
      </c>
    </row>
    <row r="17" spans="1:14" x14ac:dyDescent="0.25">
      <c r="C17" s="13" t="s">
        <v>22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s="44" customFormat="1" x14ac:dyDescent="0.25">
      <c r="A18" s="41">
        <v>26</v>
      </c>
      <c r="B18" s="41">
        <v>19</v>
      </c>
      <c r="C18" s="42"/>
      <c r="D18" s="48" t="s">
        <v>106</v>
      </c>
      <c r="E18" s="41">
        <v>60</v>
      </c>
      <c r="F18" s="41">
        <v>0.52</v>
      </c>
      <c r="G18" s="41">
        <v>3.06</v>
      </c>
      <c r="H18" s="41">
        <v>1.56</v>
      </c>
      <c r="I18" s="41">
        <v>13.96</v>
      </c>
      <c r="J18" s="41">
        <v>0.4</v>
      </c>
      <c r="K18" s="41">
        <v>1.4E-2</v>
      </c>
      <c r="L18" s="41">
        <v>1.2E-2</v>
      </c>
      <c r="M18" s="41">
        <v>3.27</v>
      </c>
      <c r="N18" s="41">
        <v>36</v>
      </c>
    </row>
    <row r="19" spans="1:14" s="44" customFormat="1" x14ac:dyDescent="0.25">
      <c r="A19" s="41">
        <v>34</v>
      </c>
      <c r="B19" s="26">
        <v>80</v>
      </c>
      <c r="C19" s="42"/>
      <c r="D19" s="43" t="s">
        <v>105</v>
      </c>
      <c r="E19" s="41">
        <v>250</v>
      </c>
      <c r="F19" s="41">
        <v>2.1800000000000002</v>
      </c>
      <c r="G19" s="41">
        <v>2.8</v>
      </c>
      <c r="H19" s="41">
        <v>14.2</v>
      </c>
      <c r="I19" s="41">
        <v>24</v>
      </c>
      <c r="J19" s="41">
        <v>0.9</v>
      </c>
      <c r="K19" s="41">
        <v>0.1</v>
      </c>
      <c r="L19" s="41">
        <v>0.05</v>
      </c>
      <c r="M19" s="41">
        <v>0.25</v>
      </c>
      <c r="N19" s="41">
        <v>84</v>
      </c>
    </row>
    <row r="20" spans="1:14" s="44" customFormat="1" x14ac:dyDescent="0.25">
      <c r="A20" s="41"/>
      <c r="B20" s="41"/>
      <c r="C20" s="42"/>
      <c r="D20" s="48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s="44" customFormat="1" ht="26.25" customHeight="1" x14ac:dyDescent="0.25">
      <c r="A21" s="25">
        <v>44</v>
      </c>
      <c r="B21" s="80">
        <v>204</v>
      </c>
      <c r="C21" s="42"/>
      <c r="D21" s="79" t="s">
        <v>104</v>
      </c>
      <c r="E21" s="41">
        <v>150</v>
      </c>
      <c r="F21" s="41">
        <v>5.68</v>
      </c>
      <c r="G21" s="41">
        <v>4.3600000000000003</v>
      </c>
      <c r="H21" s="41">
        <v>27.25</v>
      </c>
      <c r="I21" s="41">
        <v>5</v>
      </c>
      <c r="J21" s="41">
        <v>1.1399999999999999</v>
      </c>
      <c r="K21" s="41">
        <v>0.06</v>
      </c>
      <c r="L21" s="41">
        <v>0.03</v>
      </c>
      <c r="M21" s="41">
        <v>0</v>
      </c>
      <c r="N21" s="41">
        <v>171</v>
      </c>
    </row>
    <row r="22" spans="1:14" s="44" customFormat="1" ht="26.25" customHeight="1" x14ac:dyDescent="0.25">
      <c r="A22" s="25">
        <v>61</v>
      </c>
      <c r="B22" s="80">
        <v>298</v>
      </c>
      <c r="C22" s="42"/>
      <c r="D22" s="79" t="s">
        <v>125</v>
      </c>
      <c r="E22" s="41">
        <v>120</v>
      </c>
      <c r="F22" s="41">
        <v>10.61</v>
      </c>
      <c r="G22" s="41">
        <v>6.81</v>
      </c>
      <c r="H22" s="41">
        <v>15.04</v>
      </c>
      <c r="I22" s="41">
        <v>45.2</v>
      </c>
      <c r="J22" s="41">
        <v>1.23</v>
      </c>
      <c r="K22" s="41">
        <v>0.06</v>
      </c>
      <c r="L22" s="41">
        <v>0.12</v>
      </c>
      <c r="M22" s="41">
        <v>15.03</v>
      </c>
      <c r="N22" s="41">
        <v>164</v>
      </c>
    </row>
    <row r="23" spans="1:14" s="23" customFormat="1" x14ac:dyDescent="0.25">
      <c r="A23" s="25" t="s">
        <v>33</v>
      </c>
      <c r="B23" s="25" t="s">
        <v>33</v>
      </c>
      <c r="C23" s="27"/>
      <c r="D23" s="48" t="s">
        <v>75</v>
      </c>
      <c r="E23" s="41">
        <v>60</v>
      </c>
      <c r="F23" s="25">
        <v>4.32</v>
      </c>
      <c r="G23" s="25">
        <v>0.72</v>
      </c>
      <c r="H23" s="25">
        <v>35</v>
      </c>
      <c r="I23" s="25">
        <v>8.75</v>
      </c>
      <c r="J23" s="25">
        <v>1</v>
      </c>
      <c r="K23" s="25">
        <v>0.05</v>
      </c>
      <c r="L23" s="25">
        <v>0.02</v>
      </c>
      <c r="M23" s="25"/>
      <c r="N23" s="25">
        <v>156</v>
      </c>
    </row>
    <row r="24" spans="1:14" s="23" customFormat="1" x14ac:dyDescent="0.25">
      <c r="A24" s="25" t="s">
        <v>109</v>
      </c>
      <c r="B24" s="25" t="s">
        <v>33</v>
      </c>
      <c r="C24" s="27"/>
      <c r="D24" s="48" t="s">
        <v>36</v>
      </c>
      <c r="E24" s="41">
        <v>50</v>
      </c>
      <c r="F24" s="41">
        <v>3.3</v>
      </c>
      <c r="G24" s="41">
        <v>0.43</v>
      </c>
      <c r="H24" s="41">
        <v>20.100000000000001</v>
      </c>
      <c r="I24" s="41">
        <v>9.6300000000000008</v>
      </c>
      <c r="J24" s="41">
        <v>0.83</v>
      </c>
      <c r="K24" s="41">
        <v>7.0000000000000007E-2</v>
      </c>
      <c r="L24" s="78">
        <v>0.03</v>
      </c>
      <c r="M24" s="41">
        <v>0</v>
      </c>
      <c r="N24" s="41">
        <v>117</v>
      </c>
    </row>
    <row r="25" spans="1:14" s="23" customFormat="1" x14ac:dyDescent="0.25">
      <c r="A25" s="25">
        <v>22</v>
      </c>
      <c r="B25" s="25">
        <v>398</v>
      </c>
      <c r="C25" s="27"/>
      <c r="D25" s="31" t="s">
        <v>49</v>
      </c>
      <c r="E25" s="25">
        <v>180</v>
      </c>
      <c r="F25" s="25">
        <v>0.61</v>
      </c>
      <c r="G25" s="25">
        <v>0.25</v>
      </c>
      <c r="H25" s="25">
        <v>18.670000000000002</v>
      </c>
      <c r="I25" s="25">
        <v>19.2</v>
      </c>
      <c r="J25" s="25">
        <v>0.56999999999999995</v>
      </c>
      <c r="K25" s="25"/>
      <c r="L25" s="25"/>
      <c r="M25" s="25">
        <v>90</v>
      </c>
      <c r="N25" s="25">
        <v>79</v>
      </c>
    </row>
    <row r="26" spans="1:14" s="32" customFormat="1" x14ac:dyDescent="0.25">
      <c r="A26" s="29"/>
      <c r="B26" s="29"/>
      <c r="C26" s="29"/>
      <c r="D26" s="29" t="s">
        <v>23</v>
      </c>
      <c r="E26" s="29"/>
      <c r="F26" s="29">
        <f t="shared" ref="F26:M26" si="2">SUM(F19:F25)</f>
        <v>26.7</v>
      </c>
      <c r="G26" s="29">
        <f t="shared" si="2"/>
        <v>15.37</v>
      </c>
      <c r="H26" s="29">
        <f t="shared" si="2"/>
        <v>130.26</v>
      </c>
      <c r="I26" s="29">
        <f t="shared" si="2"/>
        <v>111.78</v>
      </c>
      <c r="J26" s="29">
        <f t="shared" si="2"/>
        <v>5.67</v>
      </c>
      <c r="K26" s="29">
        <f t="shared" si="2"/>
        <v>0.34</v>
      </c>
      <c r="L26" s="29">
        <f t="shared" si="2"/>
        <v>0.25</v>
      </c>
      <c r="M26" s="29">
        <f t="shared" si="2"/>
        <v>105.28</v>
      </c>
      <c r="N26" s="29">
        <f>N18+N19+N20+N21+N22+N23+N24+N25</f>
        <v>807</v>
      </c>
    </row>
    <row r="27" spans="1:14" s="44" customFormat="1" x14ac:dyDescent="0.25">
      <c r="A27" s="47"/>
      <c r="B27" s="47"/>
      <c r="C27" s="85" t="s">
        <v>100</v>
      </c>
      <c r="D27" s="47"/>
      <c r="E27" s="47"/>
    </row>
    <row r="28" spans="1:14" s="23" customFormat="1" x14ac:dyDescent="0.25">
      <c r="A28" s="41">
        <v>54</v>
      </c>
      <c r="B28" s="41">
        <v>250</v>
      </c>
      <c r="C28" s="43"/>
      <c r="D28" s="48" t="s">
        <v>93</v>
      </c>
      <c r="E28" s="41">
        <v>200</v>
      </c>
      <c r="F28" s="41">
        <v>19.079999999999998</v>
      </c>
      <c r="G28" s="41">
        <v>20.5</v>
      </c>
      <c r="H28" s="41">
        <v>13.53</v>
      </c>
      <c r="I28" s="41">
        <v>200.3</v>
      </c>
      <c r="J28" s="41">
        <v>1.85</v>
      </c>
      <c r="K28" s="41">
        <v>0.18</v>
      </c>
      <c r="L28" s="41">
        <v>0.28000000000000003</v>
      </c>
      <c r="M28" s="41">
        <v>5.95</v>
      </c>
      <c r="N28" s="41">
        <v>370</v>
      </c>
    </row>
    <row r="29" spans="1:14" s="23" customFormat="1" x14ac:dyDescent="0.25">
      <c r="A29" s="25" t="s">
        <v>109</v>
      </c>
      <c r="B29" s="25" t="s">
        <v>33</v>
      </c>
      <c r="C29" s="27"/>
      <c r="D29" s="48" t="s">
        <v>36</v>
      </c>
      <c r="E29" s="41">
        <v>50</v>
      </c>
      <c r="F29" s="41">
        <v>3.3</v>
      </c>
      <c r="G29" s="41">
        <v>0.43</v>
      </c>
      <c r="H29" s="41">
        <v>20.100000000000001</v>
      </c>
      <c r="I29" s="41">
        <v>9.6300000000000008</v>
      </c>
      <c r="J29" s="41">
        <v>0.83</v>
      </c>
      <c r="K29" s="41">
        <v>7.0000000000000007E-2</v>
      </c>
      <c r="L29" s="78">
        <v>0.03</v>
      </c>
      <c r="M29" s="41">
        <v>0</v>
      </c>
      <c r="N29" s="41">
        <v>117</v>
      </c>
    </row>
    <row r="30" spans="1:14" s="23" customFormat="1" x14ac:dyDescent="0.25">
      <c r="A30" s="25">
        <v>9</v>
      </c>
      <c r="B30" s="25">
        <v>376</v>
      </c>
      <c r="C30" s="27"/>
      <c r="D30" s="31" t="s">
        <v>35</v>
      </c>
      <c r="E30" s="25">
        <v>180</v>
      </c>
      <c r="F30" s="25">
        <v>0.4</v>
      </c>
      <c r="G30" s="25">
        <v>0.02</v>
      </c>
      <c r="H30" s="25">
        <v>25</v>
      </c>
      <c r="I30" s="25">
        <v>28.6</v>
      </c>
      <c r="J30" s="25">
        <v>1.1000000000000001</v>
      </c>
      <c r="K30" s="25">
        <v>0</v>
      </c>
      <c r="L30" s="25">
        <v>0</v>
      </c>
      <c r="M30" s="25">
        <v>0.36</v>
      </c>
      <c r="N30" s="25">
        <v>102</v>
      </c>
    </row>
    <row r="31" spans="1:14" s="44" customFormat="1" x14ac:dyDescent="0.25">
      <c r="A31" s="41"/>
      <c r="B31" s="41"/>
      <c r="C31" s="43"/>
      <c r="D31" s="48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 s="44" customFormat="1" x14ac:dyDescent="0.25">
      <c r="A32" s="41"/>
      <c r="B32" s="41"/>
      <c r="C32" s="43"/>
      <c r="D32" s="45" t="s">
        <v>23</v>
      </c>
      <c r="E32" s="41"/>
      <c r="F32" s="45">
        <f>SUM(F28:F30)</f>
        <v>22.779999999999998</v>
      </c>
      <c r="G32" s="45">
        <f t="shared" ref="G32:M32" si="3">SUM(G28:G30)</f>
        <v>20.95</v>
      </c>
      <c r="H32" s="45">
        <f t="shared" si="3"/>
        <v>58.63</v>
      </c>
      <c r="I32" s="45">
        <f t="shared" si="3"/>
        <v>238.53</v>
      </c>
      <c r="J32" s="45">
        <f t="shared" si="3"/>
        <v>3.7800000000000002</v>
      </c>
      <c r="K32" s="45">
        <f t="shared" si="3"/>
        <v>0.25</v>
      </c>
      <c r="L32" s="45">
        <f t="shared" si="3"/>
        <v>0.31000000000000005</v>
      </c>
      <c r="M32" s="45">
        <f t="shared" si="3"/>
        <v>6.3100000000000005</v>
      </c>
      <c r="N32" s="45">
        <f>N28+N29+N30+N31</f>
        <v>589</v>
      </c>
    </row>
    <row r="33" spans="1:15" ht="25.5" x14ac:dyDescent="0.25">
      <c r="A33" s="47"/>
      <c r="B33" s="47"/>
      <c r="C33" s="44"/>
      <c r="D33" s="47"/>
      <c r="E33" s="47"/>
      <c r="F33" s="50" t="s">
        <v>25</v>
      </c>
      <c r="G33" s="50" t="s">
        <v>26</v>
      </c>
      <c r="H33" s="50" t="s">
        <v>27</v>
      </c>
      <c r="I33" s="51" t="s">
        <v>8</v>
      </c>
      <c r="J33" s="52" t="s">
        <v>9</v>
      </c>
      <c r="K33" s="53" t="s">
        <v>10</v>
      </c>
      <c r="L33" s="22" t="s">
        <v>53</v>
      </c>
      <c r="M33" s="54" t="s">
        <v>12</v>
      </c>
      <c r="N33" s="50" t="s">
        <v>28</v>
      </c>
    </row>
    <row r="34" spans="1:15" x14ac:dyDescent="0.25">
      <c r="A34" s="55"/>
      <c r="B34" s="56" t="s">
        <v>40</v>
      </c>
      <c r="C34" s="56"/>
      <c r="D34" s="57"/>
      <c r="E34" s="57"/>
      <c r="F34" s="45">
        <f t="shared" ref="F34:N34" si="4">F13+F16+F26+F32</f>
        <v>59.61</v>
      </c>
      <c r="G34" s="45">
        <f t="shared" si="4"/>
        <v>47.15</v>
      </c>
      <c r="H34" s="45">
        <f t="shared" si="4"/>
        <v>259.24</v>
      </c>
      <c r="I34" s="45">
        <f t="shared" si="4"/>
        <v>589.41</v>
      </c>
      <c r="J34" s="45">
        <f t="shared" si="4"/>
        <v>22.200000000000003</v>
      </c>
      <c r="K34" s="45">
        <f t="shared" si="4"/>
        <v>0.77</v>
      </c>
      <c r="L34" s="45">
        <f t="shared" si="4"/>
        <v>0.81</v>
      </c>
      <c r="M34" s="45">
        <f t="shared" si="4"/>
        <v>122.85000000000001</v>
      </c>
      <c r="N34" s="45">
        <f t="shared" si="4"/>
        <v>1817</v>
      </c>
    </row>
    <row r="35" spans="1:15" x14ac:dyDescent="0.25">
      <c r="A35" s="55"/>
      <c r="B35" s="56"/>
      <c r="C35" s="56" t="s">
        <v>76</v>
      </c>
      <c r="D35" s="57"/>
      <c r="E35" s="58"/>
      <c r="F35" s="59"/>
      <c r="G35" s="60"/>
      <c r="H35" s="60"/>
      <c r="I35" s="60"/>
      <c r="J35" s="60"/>
      <c r="K35" s="60"/>
      <c r="L35" s="60"/>
      <c r="M35" s="60"/>
      <c r="N35" s="60"/>
    </row>
    <row r="36" spans="1:15" x14ac:dyDescent="0.25">
      <c r="A36" s="61"/>
      <c r="B36" s="62"/>
      <c r="C36" s="62" t="s">
        <v>77</v>
      </c>
      <c r="D36" s="63"/>
      <c r="E36" s="64"/>
      <c r="F36" s="63">
        <v>65</v>
      </c>
      <c r="G36" s="64">
        <v>60</v>
      </c>
      <c r="H36" s="64">
        <v>261</v>
      </c>
      <c r="I36" s="64">
        <v>900</v>
      </c>
      <c r="J36" s="64">
        <v>12</v>
      </c>
      <c r="K36" s="64">
        <v>0.9</v>
      </c>
      <c r="L36" s="64">
        <v>1</v>
      </c>
      <c r="M36" s="64">
        <v>50</v>
      </c>
      <c r="N36" s="64">
        <v>1800</v>
      </c>
    </row>
    <row r="37" spans="1:15" x14ac:dyDescent="0.25">
      <c r="A37" s="65"/>
      <c r="B37" s="97"/>
      <c r="C37" s="65" t="s">
        <v>24</v>
      </c>
      <c r="D37" s="67"/>
      <c r="E37" s="41" t="s">
        <v>41</v>
      </c>
      <c r="F37" s="68">
        <f>F34/F36%</f>
        <v>91.707692307692298</v>
      </c>
      <c r="G37" s="68">
        <f t="shared" ref="G37:N37" si="5">G34/G36%</f>
        <v>78.583333333333329</v>
      </c>
      <c r="H37" s="68">
        <f t="shared" si="5"/>
        <v>99.325670498084293</v>
      </c>
      <c r="I37" s="68">
        <f t="shared" si="5"/>
        <v>65.489999999999995</v>
      </c>
      <c r="J37" s="68">
        <f t="shared" si="5"/>
        <v>185.00000000000003</v>
      </c>
      <c r="K37" s="68">
        <f t="shared" si="5"/>
        <v>85.555555555555543</v>
      </c>
      <c r="L37" s="68">
        <f t="shared" si="5"/>
        <v>81</v>
      </c>
      <c r="M37" s="68">
        <f t="shared" si="5"/>
        <v>245.70000000000002</v>
      </c>
      <c r="N37" s="68">
        <f t="shared" si="5"/>
        <v>100.94444444444444</v>
      </c>
      <c r="O37" s="23"/>
    </row>
    <row r="38" spans="1:15" x14ac:dyDescent="0.25">
      <c r="A38" s="47"/>
      <c r="B38" s="47"/>
      <c r="C38" s="44"/>
      <c r="D38" s="47"/>
      <c r="E38" s="47"/>
      <c r="F38" s="44"/>
      <c r="G38" s="44"/>
      <c r="H38" s="44"/>
      <c r="I38" s="44"/>
      <c r="J38" s="44"/>
      <c r="K38" s="44"/>
      <c r="L38" s="44"/>
      <c r="M38" s="44"/>
      <c r="N38" s="44"/>
    </row>
  </sheetData>
  <mergeCells count="8">
    <mergeCell ref="A5:A7"/>
    <mergeCell ref="B2:N2"/>
    <mergeCell ref="B3:N3"/>
    <mergeCell ref="B4:N4"/>
    <mergeCell ref="B5:B7"/>
    <mergeCell ref="I5:J6"/>
    <mergeCell ref="K5:M6"/>
    <mergeCell ref="N5:N6"/>
  </mergeCells>
  <pageMargins left="0" right="0" top="0" bottom="0" header="0.31496062992125984" footer="0.31496062992125984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T14" sqref="T14"/>
    </sheetView>
  </sheetViews>
  <sheetFormatPr defaultRowHeight="15" x14ac:dyDescent="0.25"/>
  <cols>
    <col min="7" max="7" width="8.85546875" customWidth="1"/>
    <col min="8" max="8" width="0.140625" hidden="1" customWidth="1"/>
    <col min="9" max="9" width="91.7109375" hidden="1" customWidth="1"/>
    <col min="20" max="20" width="0.140625" customWidth="1"/>
  </cols>
  <sheetData>
    <row r="2" spans="1:6" ht="15.75" x14ac:dyDescent="0.25">
      <c r="A2" t="s">
        <v>142</v>
      </c>
    </row>
    <row r="3" spans="1:6" ht="34.5" customHeight="1" x14ac:dyDescent="0.3">
      <c r="A3" s="102" t="s">
        <v>141</v>
      </c>
    </row>
    <row r="4" spans="1:6" ht="20.25" customHeight="1" x14ac:dyDescent="0.3">
      <c r="A4" s="104" t="s">
        <v>144</v>
      </c>
      <c r="B4" s="105"/>
      <c r="C4" s="105"/>
    </row>
    <row r="6" spans="1:6" ht="23.25" x14ac:dyDescent="0.35">
      <c r="A6" s="106" t="s">
        <v>143</v>
      </c>
    </row>
    <row r="11" spans="1:6" x14ac:dyDescent="0.25">
      <c r="F11" s="10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9"/>
  <sheetViews>
    <sheetView topLeftCell="A30" workbookViewId="0">
      <selection activeCell="A4" sqref="A4:N38"/>
    </sheetView>
  </sheetViews>
  <sheetFormatPr defaultRowHeight="15" x14ac:dyDescent="0.25"/>
  <cols>
    <col min="1" max="2" width="9.140625" style="26"/>
    <col min="4" max="4" width="36.42578125" customWidth="1"/>
    <col min="13" max="13" width="7.85546875" customWidth="1"/>
    <col min="14" max="14" width="11.28515625" customWidth="1"/>
  </cols>
  <sheetData>
    <row r="4" spans="1:14" ht="15.75" x14ac:dyDescent="0.25">
      <c r="A4" s="26" t="s">
        <v>70</v>
      </c>
      <c r="B4" s="107" t="s">
        <v>13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x14ac:dyDescent="0.25">
      <c r="B5" s="107" t="s">
        <v>62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thickBot="1" x14ac:dyDescent="0.3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5.75" x14ac:dyDescent="0.25">
      <c r="A7" s="111" t="s">
        <v>38</v>
      </c>
      <c r="B7" s="114" t="s">
        <v>39</v>
      </c>
      <c r="C7" s="2" t="s">
        <v>16</v>
      </c>
      <c r="D7" s="76"/>
      <c r="E7" s="76"/>
      <c r="F7" s="18"/>
      <c r="G7" s="20"/>
      <c r="H7" s="15"/>
      <c r="I7" s="116" t="s">
        <v>5</v>
      </c>
      <c r="J7" s="114"/>
      <c r="K7" s="119" t="s">
        <v>6</v>
      </c>
      <c r="L7" s="119"/>
      <c r="M7" s="114"/>
      <c r="N7" s="121" t="s">
        <v>7</v>
      </c>
    </row>
    <row r="8" spans="1:14" ht="16.5" thickBot="1" x14ac:dyDescent="0.3">
      <c r="A8" s="112"/>
      <c r="B8" s="115"/>
      <c r="C8" s="3" t="s">
        <v>17</v>
      </c>
      <c r="D8" s="77" t="s">
        <v>15</v>
      </c>
      <c r="E8" s="77" t="s">
        <v>1</v>
      </c>
      <c r="F8" s="19"/>
      <c r="G8" s="21"/>
      <c r="H8" s="16"/>
      <c r="I8" s="117"/>
      <c r="J8" s="118"/>
      <c r="K8" s="120"/>
      <c r="L8" s="120"/>
      <c r="M8" s="118"/>
      <c r="N8" s="122"/>
    </row>
    <row r="9" spans="1:14" ht="33.75" customHeight="1" x14ac:dyDescent="0.25">
      <c r="A9" s="113"/>
      <c r="B9" s="115"/>
      <c r="C9" s="3"/>
      <c r="D9" s="77" t="s">
        <v>0</v>
      </c>
      <c r="E9" s="69" t="s">
        <v>50</v>
      </c>
      <c r="F9" s="33" t="s">
        <v>2</v>
      </c>
      <c r="G9" s="34" t="s">
        <v>3</v>
      </c>
      <c r="H9" s="17" t="s">
        <v>4</v>
      </c>
      <c r="I9" s="77" t="s">
        <v>8</v>
      </c>
      <c r="J9" s="76" t="s">
        <v>9</v>
      </c>
      <c r="K9" s="22" t="s">
        <v>10</v>
      </c>
      <c r="L9" s="22" t="s">
        <v>53</v>
      </c>
      <c r="M9" s="77" t="s">
        <v>12</v>
      </c>
      <c r="N9" s="3" t="s">
        <v>64</v>
      </c>
    </row>
    <row r="10" spans="1:14" x14ac:dyDescent="0.25">
      <c r="A10" s="25"/>
      <c r="B10" s="25"/>
      <c r="C10" s="12"/>
      <c r="D10" s="7"/>
      <c r="E10" s="7"/>
      <c r="F10" s="8" t="s">
        <v>18</v>
      </c>
      <c r="G10" s="8"/>
      <c r="H10" s="9"/>
      <c r="I10" s="4"/>
      <c r="J10" s="5" t="s">
        <v>19</v>
      </c>
      <c r="K10" s="5"/>
      <c r="L10" s="5"/>
      <c r="M10" s="6"/>
      <c r="N10" s="12" t="s">
        <v>20</v>
      </c>
    </row>
    <row r="11" spans="1:14" x14ac:dyDescent="0.25">
      <c r="A11" s="25"/>
      <c r="B11" s="7"/>
      <c r="C11" s="14" t="s">
        <v>21</v>
      </c>
      <c r="D11" s="8"/>
      <c r="E11" s="8"/>
      <c r="F11" s="5"/>
      <c r="G11" s="5"/>
      <c r="H11" s="5"/>
      <c r="I11" s="5"/>
      <c r="J11" s="5"/>
      <c r="K11" s="5"/>
      <c r="L11" s="5"/>
      <c r="M11" s="5"/>
      <c r="N11" s="6"/>
    </row>
    <row r="12" spans="1:14" s="23" customFormat="1" x14ac:dyDescent="0.25">
      <c r="A12" s="25">
        <v>4</v>
      </c>
      <c r="B12" s="25">
        <v>168</v>
      </c>
      <c r="C12" s="25"/>
      <c r="D12" s="30" t="s">
        <v>130</v>
      </c>
      <c r="E12" s="24">
        <v>250</v>
      </c>
      <c r="F12" s="24">
        <v>3.09</v>
      </c>
      <c r="G12" s="25">
        <v>4.09</v>
      </c>
      <c r="H12" s="25">
        <v>32.090000000000003</v>
      </c>
      <c r="I12" s="25">
        <v>5.7</v>
      </c>
      <c r="J12" s="25">
        <v>0.45</v>
      </c>
      <c r="K12" s="25">
        <v>0.03</v>
      </c>
      <c r="L12" s="25">
        <v>0.02</v>
      </c>
      <c r="M12" s="25">
        <v>0</v>
      </c>
      <c r="N12" s="25">
        <v>177</v>
      </c>
    </row>
    <row r="13" spans="1:14" s="44" customFormat="1" x14ac:dyDescent="0.25">
      <c r="A13" s="39">
        <v>1</v>
      </c>
      <c r="B13" s="39">
        <v>2</v>
      </c>
      <c r="C13" s="39"/>
      <c r="D13" s="91" t="s">
        <v>116</v>
      </c>
      <c r="E13" s="38" t="s">
        <v>44</v>
      </c>
      <c r="F13" s="41">
        <v>2.4900000000000002</v>
      </c>
      <c r="G13" s="41">
        <v>3.93</v>
      </c>
      <c r="H13" s="41">
        <v>27.56</v>
      </c>
      <c r="I13" s="41">
        <v>10.9</v>
      </c>
      <c r="J13" s="41">
        <v>0.87</v>
      </c>
      <c r="K13" s="41">
        <v>0.05</v>
      </c>
      <c r="L13" s="78">
        <v>0.03</v>
      </c>
      <c r="M13" s="41">
        <v>0.1</v>
      </c>
      <c r="N13" s="41">
        <v>155</v>
      </c>
    </row>
    <row r="14" spans="1:14" s="23" customFormat="1" x14ac:dyDescent="0.25">
      <c r="A14" s="25">
        <v>12</v>
      </c>
      <c r="B14" s="25">
        <v>397</v>
      </c>
      <c r="C14" s="25"/>
      <c r="D14" s="31" t="s">
        <v>54</v>
      </c>
      <c r="E14" s="25">
        <v>180</v>
      </c>
      <c r="F14" s="25">
        <v>3.67</v>
      </c>
      <c r="G14" s="25">
        <v>3.19</v>
      </c>
      <c r="H14" s="25">
        <v>15.82</v>
      </c>
      <c r="I14" s="25">
        <v>137</v>
      </c>
      <c r="J14" s="25">
        <v>0.43</v>
      </c>
      <c r="K14" s="25">
        <v>0.05</v>
      </c>
      <c r="L14" s="25">
        <v>0.17</v>
      </c>
      <c r="M14" s="25">
        <v>1.43</v>
      </c>
      <c r="N14" s="25">
        <v>107</v>
      </c>
    </row>
    <row r="15" spans="1:14" x14ac:dyDescent="0.25">
      <c r="A15" s="25"/>
      <c r="B15" s="25"/>
      <c r="C15" s="8"/>
      <c r="D15" s="29" t="s">
        <v>23</v>
      </c>
      <c r="E15" s="25"/>
      <c r="F15" s="29">
        <f t="shared" ref="F15:N15" si="0">SUM(F12:F14)</f>
        <v>9.25</v>
      </c>
      <c r="G15" s="29">
        <f t="shared" si="0"/>
        <v>11.209999999999999</v>
      </c>
      <c r="H15" s="29">
        <f t="shared" si="0"/>
        <v>75.47</v>
      </c>
      <c r="I15" s="29">
        <f t="shared" si="0"/>
        <v>153.6</v>
      </c>
      <c r="J15" s="29">
        <f t="shared" si="0"/>
        <v>1.75</v>
      </c>
      <c r="K15" s="29">
        <f t="shared" si="0"/>
        <v>0.13</v>
      </c>
      <c r="L15" s="29">
        <f t="shared" si="0"/>
        <v>0.22000000000000003</v>
      </c>
      <c r="M15" s="29">
        <f t="shared" si="0"/>
        <v>1.53</v>
      </c>
      <c r="N15" s="29">
        <f t="shared" si="0"/>
        <v>439</v>
      </c>
    </row>
    <row r="16" spans="1:14" x14ac:dyDescent="0.25">
      <c r="A16" s="25"/>
      <c r="B16" s="25"/>
      <c r="C16" s="14" t="s">
        <v>51</v>
      </c>
      <c r="D16" s="70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s="23" customFormat="1" x14ac:dyDescent="0.25">
      <c r="A17" s="25">
        <v>17</v>
      </c>
      <c r="B17" s="25">
        <v>398</v>
      </c>
      <c r="C17" s="27"/>
      <c r="D17" s="31" t="s">
        <v>49</v>
      </c>
      <c r="E17" s="25">
        <v>180</v>
      </c>
      <c r="F17" s="25">
        <v>0.61</v>
      </c>
      <c r="G17" s="25">
        <v>0.25</v>
      </c>
      <c r="H17" s="25">
        <v>18.670000000000002</v>
      </c>
      <c r="I17" s="25">
        <v>19.2</v>
      </c>
      <c r="J17" s="25">
        <v>0.56999999999999995</v>
      </c>
      <c r="K17" s="25">
        <v>0.01</v>
      </c>
      <c r="L17" s="25">
        <v>0.05</v>
      </c>
      <c r="M17" s="25">
        <v>90</v>
      </c>
      <c r="N17" s="25">
        <v>79</v>
      </c>
    </row>
    <row r="18" spans="1:14" x14ac:dyDescent="0.25">
      <c r="A18" s="29"/>
      <c r="B18" s="29"/>
      <c r="C18" s="29"/>
      <c r="D18" s="29" t="s">
        <v>23</v>
      </c>
      <c r="E18" s="29"/>
      <c r="F18" s="29">
        <f>SUM(F17)</f>
        <v>0.61</v>
      </c>
      <c r="G18" s="29">
        <f t="shared" ref="G18:N18" si="1">SUM(G17)</f>
        <v>0.25</v>
      </c>
      <c r="H18" s="29">
        <f t="shared" si="1"/>
        <v>18.670000000000002</v>
      </c>
      <c r="I18" s="29">
        <f t="shared" si="1"/>
        <v>19.2</v>
      </c>
      <c r="J18" s="29">
        <f t="shared" si="1"/>
        <v>0.56999999999999995</v>
      </c>
      <c r="K18" s="29">
        <f t="shared" si="1"/>
        <v>0.01</v>
      </c>
      <c r="L18" s="29">
        <f t="shared" si="1"/>
        <v>0.05</v>
      </c>
      <c r="M18" s="29">
        <f t="shared" si="1"/>
        <v>90</v>
      </c>
      <c r="N18" s="29">
        <f t="shared" si="1"/>
        <v>79</v>
      </c>
    </row>
    <row r="19" spans="1:14" x14ac:dyDescent="0.25">
      <c r="C19" s="13" t="s">
        <v>22</v>
      </c>
      <c r="D19" s="26"/>
      <c r="E19" s="26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44" customFormat="1" x14ac:dyDescent="0.25">
      <c r="A20" s="41">
        <v>26</v>
      </c>
      <c r="B20" s="41">
        <v>19</v>
      </c>
      <c r="C20" s="42"/>
      <c r="D20" s="48" t="s">
        <v>106</v>
      </c>
      <c r="E20" s="41">
        <v>60</v>
      </c>
      <c r="F20" s="41">
        <v>0.52</v>
      </c>
      <c r="G20" s="41">
        <v>3.06</v>
      </c>
      <c r="H20" s="41">
        <v>1.56</v>
      </c>
      <c r="I20" s="41">
        <v>13.96</v>
      </c>
      <c r="J20" s="41">
        <v>0.4</v>
      </c>
      <c r="K20" s="41">
        <v>1.4E-2</v>
      </c>
      <c r="L20" s="41">
        <v>1.2E-2</v>
      </c>
      <c r="M20" s="41">
        <v>3.27</v>
      </c>
      <c r="N20" s="41">
        <v>36</v>
      </c>
    </row>
    <row r="21" spans="1:14" s="44" customFormat="1" x14ac:dyDescent="0.25">
      <c r="A21" s="41">
        <v>35</v>
      </c>
      <c r="B21" s="41">
        <v>56</v>
      </c>
      <c r="C21" s="42"/>
      <c r="D21" s="48" t="s">
        <v>139</v>
      </c>
      <c r="E21" s="41">
        <v>250</v>
      </c>
      <c r="F21" s="41">
        <v>2.04</v>
      </c>
      <c r="G21" s="41">
        <v>5</v>
      </c>
      <c r="H21" s="41">
        <v>14.1</v>
      </c>
      <c r="I21" s="41">
        <v>36.6</v>
      </c>
      <c r="J21" s="41">
        <v>1.3</v>
      </c>
      <c r="K21" s="41">
        <v>7.0000000000000007E-2</v>
      </c>
      <c r="L21" s="41">
        <v>0.05</v>
      </c>
      <c r="M21" s="41">
        <v>8.7799999999999994</v>
      </c>
      <c r="N21" s="41">
        <v>110</v>
      </c>
    </row>
    <row r="22" spans="1:14" s="44" customFormat="1" x14ac:dyDescent="0.25">
      <c r="A22" s="41">
        <v>47</v>
      </c>
      <c r="B22" s="41">
        <v>354</v>
      </c>
      <c r="C22" s="42"/>
      <c r="D22" s="48" t="s">
        <v>108</v>
      </c>
      <c r="E22" s="41">
        <v>30</v>
      </c>
      <c r="F22" s="41">
        <v>0.42</v>
      </c>
      <c r="G22" s="41">
        <v>1.5</v>
      </c>
      <c r="H22" s="41">
        <v>1.76</v>
      </c>
      <c r="I22" s="41">
        <v>8.19</v>
      </c>
      <c r="J22" s="41">
        <v>0.06</v>
      </c>
      <c r="K22" s="41">
        <v>6.0000000000000001E-3</v>
      </c>
      <c r="L22" s="41">
        <v>8.0000000000000002E-3</v>
      </c>
      <c r="M22" s="41">
        <v>0.01</v>
      </c>
      <c r="N22" s="41">
        <v>23</v>
      </c>
    </row>
    <row r="23" spans="1:14" s="44" customFormat="1" ht="26.25" customHeight="1" x14ac:dyDescent="0.25">
      <c r="A23" s="25">
        <v>44</v>
      </c>
      <c r="B23" s="80">
        <v>204</v>
      </c>
      <c r="C23" s="42"/>
      <c r="D23" s="79" t="s">
        <v>104</v>
      </c>
      <c r="E23" s="41">
        <v>150</v>
      </c>
      <c r="F23" s="41">
        <v>5.68</v>
      </c>
      <c r="G23" s="41">
        <v>4.3600000000000003</v>
      </c>
      <c r="H23" s="41">
        <v>27.25</v>
      </c>
      <c r="I23" s="41">
        <v>5</v>
      </c>
      <c r="J23" s="41">
        <v>1.1399999999999999</v>
      </c>
      <c r="K23" s="41">
        <v>0.06</v>
      </c>
      <c r="L23" s="41">
        <v>0.03</v>
      </c>
      <c r="M23" s="41">
        <v>0</v>
      </c>
      <c r="N23" s="41">
        <v>171</v>
      </c>
    </row>
    <row r="24" spans="1:14" s="44" customFormat="1" x14ac:dyDescent="0.25">
      <c r="A24" s="26">
        <v>51</v>
      </c>
      <c r="B24" s="80">
        <v>287</v>
      </c>
      <c r="C24" s="42"/>
      <c r="D24" s="79" t="s">
        <v>127</v>
      </c>
      <c r="E24" s="41">
        <v>80</v>
      </c>
      <c r="F24" s="41">
        <v>12.44</v>
      </c>
      <c r="G24" s="41">
        <v>9.24</v>
      </c>
      <c r="H24" s="41">
        <v>12.56</v>
      </c>
      <c r="I24" s="41">
        <v>35</v>
      </c>
      <c r="J24" s="41">
        <v>1.2</v>
      </c>
      <c r="K24" s="41">
        <v>0.08</v>
      </c>
      <c r="L24" s="41">
        <v>0.13</v>
      </c>
      <c r="M24" s="41">
        <v>0.12</v>
      </c>
      <c r="N24" s="41">
        <v>183</v>
      </c>
    </row>
    <row r="25" spans="1:14" s="23" customFormat="1" x14ac:dyDescent="0.25">
      <c r="A25" s="25" t="s">
        <v>33</v>
      </c>
      <c r="B25" s="25" t="s">
        <v>33</v>
      </c>
      <c r="C25" s="27"/>
      <c r="D25" s="48" t="s">
        <v>75</v>
      </c>
      <c r="E25" s="41">
        <v>60</v>
      </c>
      <c r="F25" s="25">
        <v>4.32</v>
      </c>
      <c r="G25" s="25">
        <v>0.72</v>
      </c>
      <c r="H25" s="25">
        <v>35</v>
      </c>
      <c r="I25" s="25">
        <v>8.75</v>
      </c>
      <c r="J25" s="25">
        <v>1</v>
      </c>
      <c r="K25" s="25">
        <v>0.05</v>
      </c>
      <c r="L25" s="25">
        <v>0.02</v>
      </c>
      <c r="M25" s="25">
        <v>0</v>
      </c>
      <c r="N25" s="25">
        <v>156</v>
      </c>
    </row>
    <row r="26" spans="1:14" s="23" customFormat="1" x14ac:dyDescent="0.25">
      <c r="A26" s="25" t="s">
        <v>109</v>
      </c>
      <c r="B26" s="25" t="s">
        <v>33</v>
      </c>
      <c r="C26" s="27"/>
      <c r="D26" s="48" t="s">
        <v>36</v>
      </c>
      <c r="E26" s="41">
        <v>50</v>
      </c>
      <c r="F26" s="41">
        <v>3.3</v>
      </c>
      <c r="G26" s="41">
        <v>0.43</v>
      </c>
      <c r="H26" s="41">
        <v>20.100000000000001</v>
      </c>
      <c r="I26" s="41">
        <v>9.6300000000000008</v>
      </c>
      <c r="J26" s="41">
        <v>0.83</v>
      </c>
      <c r="K26" s="41">
        <v>7.0000000000000007E-2</v>
      </c>
      <c r="L26" s="78">
        <v>0.03</v>
      </c>
      <c r="M26" s="41">
        <v>0</v>
      </c>
      <c r="N26" s="41">
        <v>117</v>
      </c>
    </row>
    <row r="27" spans="1:14" s="44" customFormat="1" x14ac:dyDescent="0.25">
      <c r="A27" s="41">
        <v>19</v>
      </c>
      <c r="B27" s="41">
        <v>372</v>
      </c>
      <c r="C27" s="42"/>
      <c r="D27" s="48" t="s">
        <v>120</v>
      </c>
      <c r="E27" s="41">
        <v>150</v>
      </c>
      <c r="F27" s="41">
        <v>0.12</v>
      </c>
      <c r="G27" s="41">
        <v>0.12</v>
      </c>
      <c r="H27" s="41">
        <v>17.899999999999999</v>
      </c>
      <c r="I27" s="41">
        <v>10.8</v>
      </c>
      <c r="J27" s="41">
        <v>3.3</v>
      </c>
      <c r="K27" s="41">
        <v>7.0000000000000001E-3</v>
      </c>
      <c r="L27" s="41">
        <v>6.0000000000000001E-3</v>
      </c>
      <c r="M27" s="41">
        <v>1.29</v>
      </c>
      <c r="N27" s="41">
        <v>79</v>
      </c>
    </row>
    <row r="28" spans="1:14" x14ac:dyDescent="0.25">
      <c r="A28" s="29"/>
      <c r="B28" s="29"/>
      <c r="C28" s="29"/>
      <c r="D28" s="29" t="s">
        <v>23</v>
      </c>
      <c r="E28" s="29"/>
      <c r="F28" s="29">
        <f t="shared" ref="F28:M28" si="2">SUM(F21:F27)</f>
        <v>28.32</v>
      </c>
      <c r="G28" s="29">
        <f t="shared" si="2"/>
        <v>21.37</v>
      </c>
      <c r="H28" s="29">
        <f t="shared" si="2"/>
        <v>128.67000000000002</v>
      </c>
      <c r="I28" s="29">
        <f t="shared" si="2"/>
        <v>113.96999999999998</v>
      </c>
      <c r="J28" s="29">
        <f t="shared" si="2"/>
        <v>8.83</v>
      </c>
      <c r="K28" s="29">
        <f t="shared" si="2"/>
        <v>0.34300000000000003</v>
      </c>
      <c r="L28" s="29">
        <f t="shared" si="2"/>
        <v>0.27400000000000002</v>
      </c>
      <c r="M28" s="29">
        <f t="shared" si="2"/>
        <v>10.199999999999999</v>
      </c>
      <c r="N28" s="29">
        <f>SUM(N20:N27)</f>
        <v>875</v>
      </c>
    </row>
    <row r="29" spans="1:14" x14ac:dyDescent="0.25">
      <c r="A29" s="47"/>
      <c r="B29" s="47"/>
      <c r="C29" s="85" t="s">
        <v>100</v>
      </c>
      <c r="D29" s="47"/>
      <c r="E29" s="47"/>
      <c r="F29" s="44"/>
      <c r="G29" s="44"/>
      <c r="H29" s="44"/>
      <c r="I29" s="44"/>
      <c r="J29" s="44"/>
      <c r="K29" s="44"/>
      <c r="L29" s="44"/>
      <c r="M29" s="44"/>
      <c r="N29" s="44"/>
    </row>
    <row r="30" spans="1:14" s="44" customFormat="1" x14ac:dyDescent="0.25">
      <c r="A30" s="41">
        <v>66</v>
      </c>
      <c r="B30" s="41">
        <v>137</v>
      </c>
      <c r="C30" s="46"/>
      <c r="D30" s="48" t="s">
        <v>124</v>
      </c>
      <c r="E30" s="41">
        <v>105</v>
      </c>
      <c r="F30" s="43">
        <v>1.26</v>
      </c>
      <c r="G30" s="43">
        <v>7.26</v>
      </c>
      <c r="H30" s="43">
        <v>4.49</v>
      </c>
      <c r="I30" s="43">
        <v>19.2</v>
      </c>
      <c r="J30" s="43">
        <v>0.53</v>
      </c>
      <c r="K30" s="43">
        <v>0.04</v>
      </c>
      <c r="L30" s="43">
        <v>0.04</v>
      </c>
      <c r="M30" s="43">
        <v>5.21</v>
      </c>
      <c r="N30" s="41">
        <v>100</v>
      </c>
    </row>
    <row r="31" spans="1:14" s="44" customFormat="1" x14ac:dyDescent="0.25">
      <c r="A31" s="25">
        <v>20</v>
      </c>
      <c r="B31" s="25">
        <v>400</v>
      </c>
      <c r="C31" s="25"/>
      <c r="D31" s="31" t="s">
        <v>135</v>
      </c>
      <c r="E31" s="25">
        <v>180</v>
      </c>
      <c r="F31" s="25">
        <v>5.48</v>
      </c>
      <c r="G31" s="25">
        <v>4.88</v>
      </c>
      <c r="H31" s="25">
        <v>9.07</v>
      </c>
      <c r="I31" s="25">
        <v>226.8</v>
      </c>
      <c r="J31" s="25">
        <v>0.19</v>
      </c>
      <c r="K31" s="25">
        <v>0.08</v>
      </c>
      <c r="L31" s="25">
        <v>0.28000000000000003</v>
      </c>
      <c r="M31" s="25">
        <v>2.46</v>
      </c>
      <c r="N31" s="25">
        <v>102</v>
      </c>
    </row>
    <row r="32" spans="1:14" s="44" customFormat="1" x14ac:dyDescent="0.25">
      <c r="A32" s="39" t="s">
        <v>33</v>
      </c>
      <c r="B32" s="39" t="s">
        <v>33</v>
      </c>
      <c r="C32" s="39"/>
      <c r="D32" s="91" t="s">
        <v>101</v>
      </c>
      <c r="E32" s="38" t="s">
        <v>102</v>
      </c>
      <c r="F32" s="41">
        <v>3.85</v>
      </c>
      <c r="G32" s="41">
        <v>4.55</v>
      </c>
      <c r="H32" s="41">
        <v>35.450000000000003</v>
      </c>
      <c r="I32" s="41">
        <v>11</v>
      </c>
      <c r="J32" s="41">
        <v>0.53</v>
      </c>
      <c r="K32" s="41">
        <v>7.0000000000000007E-2</v>
      </c>
      <c r="L32" s="78">
        <v>0.03</v>
      </c>
      <c r="M32" s="41"/>
      <c r="N32" s="41">
        <v>198</v>
      </c>
    </row>
    <row r="33" spans="1:14" x14ac:dyDescent="0.25">
      <c r="A33" s="41"/>
      <c r="B33" s="41"/>
      <c r="C33" s="43"/>
      <c r="D33" s="45" t="s">
        <v>23</v>
      </c>
      <c r="E33" s="41"/>
      <c r="F33" s="45">
        <f t="shared" ref="F33:N33" si="3">SUM(F30:F32)</f>
        <v>10.59</v>
      </c>
      <c r="G33" s="45">
        <f t="shared" si="3"/>
        <v>16.690000000000001</v>
      </c>
      <c r="H33" s="45">
        <f t="shared" si="3"/>
        <v>49.010000000000005</v>
      </c>
      <c r="I33" s="45">
        <f t="shared" si="3"/>
        <v>257</v>
      </c>
      <c r="J33" s="45">
        <f t="shared" si="3"/>
        <v>1.25</v>
      </c>
      <c r="K33" s="45">
        <f t="shared" si="3"/>
        <v>0.19</v>
      </c>
      <c r="L33" s="45">
        <f t="shared" si="3"/>
        <v>0.35</v>
      </c>
      <c r="M33" s="45">
        <f t="shared" si="3"/>
        <v>7.67</v>
      </c>
      <c r="N33" s="45">
        <f t="shared" si="3"/>
        <v>400</v>
      </c>
    </row>
    <row r="34" spans="1:14" ht="25.5" x14ac:dyDescent="0.25">
      <c r="A34" s="47"/>
      <c r="B34" s="47"/>
      <c r="C34" s="44"/>
      <c r="D34" s="47"/>
      <c r="E34" s="47"/>
      <c r="F34" s="50" t="s">
        <v>25</v>
      </c>
      <c r="G34" s="50" t="s">
        <v>26</v>
      </c>
      <c r="H34" s="50" t="s">
        <v>27</v>
      </c>
      <c r="I34" s="51" t="s">
        <v>8</v>
      </c>
      <c r="J34" s="52" t="s">
        <v>9</v>
      </c>
      <c r="K34" s="53" t="s">
        <v>10</v>
      </c>
      <c r="L34" s="22" t="s">
        <v>53</v>
      </c>
      <c r="M34" s="54" t="s">
        <v>12</v>
      </c>
      <c r="N34" s="50" t="s">
        <v>28</v>
      </c>
    </row>
    <row r="35" spans="1:14" x14ac:dyDescent="0.25">
      <c r="A35" s="55"/>
      <c r="B35" s="56" t="s">
        <v>40</v>
      </c>
      <c r="C35" s="56"/>
      <c r="D35" s="57"/>
      <c r="E35" s="57"/>
      <c r="F35" s="45">
        <f t="shared" ref="F35:N35" si="4">F15+F18+F28+F33</f>
        <v>48.769999999999996</v>
      </c>
      <c r="G35" s="45">
        <f t="shared" si="4"/>
        <v>49.519999999999996</v>
      </c>
      <c r="H35" s="45">
        <f t="shared" si="4"/>
        <v>271.82</v>
      </c>
      <c r="I35" s="45">
        <f t="shared" si="4"/>
        <v>543.77</v>
      </c>
      <c r="J35" s="45">
        <f t="shared" si="4"/>
        <v>12.4</v>
      </c>
      <c r="K35" s="45">
        <f t="shared" si="4"/>
        <v>0.67300000000000004</v>
      </c>
      <c r="L35" s="45">
        <f t="shared" si="4"/>
        <v>0.89400000000000002</v>
      </c>
      <c r="M35" s="45">
        <f t="shared" si="4"/>
        <v>109.4</v>
      </c>
      <c r="N35" s="45">
        <f t="shared" si="4"/>
        <v>1793</v>
      </c>
    </row>
    <row r="36" spans="1:14" x14ac:dyDescent="0.25">
      <c r="A36" s="55"/>
      <c r="B36" s="56"/>
      <c r="C36" s="56" t="s">
        <v>76</v>
      </c>
      <c r="D36" s="57"/>
      <c r="E36" s="58"/>
      <c r="F36" s="59"/>
      <c r="G36" s="60"/>
      <c r="H36" s="60"/>
      <c r="I36" s="60"/>
      <c r="J36" s="60"/>
      <c r="K36" s="60"/>
      <c r="L36" s="60"/>
      <c r="M36" s="60"/>
      <c r="N36" s="60"/>
    </row>
    <row r="37" spans="1:14" x14ac:dyDescent="0.25">
      <c r="A37" s="61"/>
      <c r="B37" s="62"/>
      <c r="C37" s="62" t="s">
        <v>77</v>
      </c>
      <c r="D37" s="63"/>
      <c r="E37" s="64"/>
      <c r="F37" s="63">
        <v>65</v>
      </c>
      <c r="G37" s="64">
        <v>60</v>
      </c>
      <c r="H37" s="64">
        <v>261</v>
      </c>
      <c r="I37" s="64">
        <v>900</v>
      </c>
      <c r="J37" s="64">
        <v>12</v>
      </c>
      <c r="K37" s="64">
        <v>0.9</v>
      </c>
      <c r="L37" s="64">
        <v>1</v>
      </c>
      <c r="M37" s="64">
        <v>50</v>
      </c>
      <c r="N37" s="64">
        <v>1800</v>
      </c>
    </row>
    <row r="38" spans="1:14" x14ac:dyDescent="0.25">
      <c r="A38" s="65"/>
      <c r="B38" s="97"/>
      <c r="C38" s="65" t="s">
        <v>24</v>
      </c>
      <c r="D38" s="67"/>
      <c r="E38" s="41" t="s">
        <v>41</v>
      </c>
      <c r="F38" s="68">
        <f t="shared" ref="F38:N38" si="5">F35/F37%</f>
        <v>75.030769230769224</v>
      </c>
      <c r="G38" s="68">
        <f t="shared" si="5"/>
        <v>82.533333333333331</v>
      </c>
      <c r="H38" s="68">
        <f t="shared" si="5"/>
        <v>104.1455938697318</v>
      </c>
      <c r="I38" s="68">
        <f t="shared" si="5"/>
        <v>60.418888888888887</v>
      </c>
      <c r="J38" s="68">
        <f t="shared" si="5"/>
        <v>103.33333333333334</v>
      </c>
      <c r="K38" s="68">
        <f t="shared" si="5"/>
        <v>74.777777777777771</v>
      </c>
      <c r="L38" s="68">
        <f t="shared" si="5"/>
        <v>89.4</v>
      </c>
      <c r="M38" s="68">
        <f t="shared" si="5"/>
        <v>218.8</v>
      </c>
      <c r="N38" s="68">
        <f t="shared" si="5"/>
        <v>99.611111111111114</v>
      </c>
    </row>
    <row r="39" spans="1:14" x14ac:dyDescent="0.25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8">
    <mergeCell ref="B4:N4"/>
    <mergeCell ref="B5:N5"/>
    <mergeCell ref="B6:N6"/>
    <mergeCell ref="A7:A9"/>
    <mergeCell ref="B7:B9"/>
    <mergeCell ref="I7:J8"/>
    <mergeCell ref="K7:M8"/>
    <mergeCell ref="N7:N8"/>
  </mergeCells>
  <pageMargins left="0" right="0" top="0" bottom="0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36" workbookViewId="0">
      <selection activeCell="A4" sqref="A4:N38"/>
    </sheetView>
  </sheetViews>
  <sheetFormatPr defaultRowHeight="15" x14ac:dyDescent="0.25"/>
  <cols>
    <col min="4" max="4" width="38" customWidth="1"/>
    <col min="13" max="13" width="8" customWidth="1"/>
    <col min="14" max="14" width="11" customWidth="1"/>
  </cols>
  <sheetData>
    <row r="1" spans="1:14" s="23" customFormat="1" x14ac:dyDescent="0.25"/>
    <row r="4" spans="1:14" ht="15.75" x14ac:dyDescent="0.25">
      <c r="A4" s="26"/>
      <c r="B4" s="107" t="s">
        <v>13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x14ac:dyDescent="0.25">
      <c r="A5" s="26"/>
      <c r="B5" s="107" t="s">
        <v>61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thickBot="1" x14ac:dyDescent="0.3">
      <c r="A6" s="26"/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5.75" x14ac:dyDescent="0.25">
      <c r="A7" s="111" t="s">
        <v>38</v>
      </c>
      <c r="B7" s="114" t="s">
        <v>39</v>
      </c>
      <c r="C7" s="2" t="s">
        <v>16</v>
      </c>
      <c r="D7" s="76"/>
      <c r="E7" s="76"/>
      <c r="F7" s="18"/>
      <c r="G7" s="20"/>
      <c r="H7" s="15"/>
      <c r="I7" s="116" t="s">
        <v>5</v>
      </c>
      <c r="J7" s="114"/>
      <c r="K7" s="119" t="s">
        <v>6</v>
      </c>
      <c r="L7" s="119"/>
      <c r="M7" s="114"/>
      <c r="N7" s="121" t="s">
        <v>7</v>
      </c>
    </row>
    <row r="8" spans="1:14" ht="16.5" thickBot="1" x14ac:dyDescent="0.3">
      <c r="A8" s="112"/>
      <c r="B8" s="115"/>
      <c r="C8" s="3" t="s">
        <v>17</v>
      </c>
      <c r="D8" s="77" t="s">
        <v>15</v>
      </c>
      <c r="E8" s="77" t="s">
        <v>1</v>
      </c>
      <c r="F8" s="19"/>
      <c r="G8" s="21"/>
      <c r="H8" s="16"/>
      <c r="I8" s="117"/>
      <c r="J8" s="118"/>
      <c r="K8" s="120"/>
      <c r="L8" s="120"/>
      <c r="M8" s="118"/>
      <c r="N8" s="122"/>
    </row>
    <row r="9" spans="1:14" ht="33.75" customHeight="1" x14ac:dyDescent="0.25">
      <c r="A9" s="113"/>
      <c r="B9" s="115"/>
      <c r="C9" s="3"/>
      <c r="D9" s="77" t="s">
        <v>0</v>
      </c>
      <c r="E9" s="69" t="s">
        <v>50</v>
      </c>
      <c r="F9" s="33" t="s">
        <v>2</v>
      </c>
      <c r="G9" s="34" t="s">
        <v>3</v>
      </c>
      <c r="H9" s="17" t="s">
        <v>4</v>
      </c>
      <c r="I9" s="77" t="s">
        <v>8</v>
      </c>
      <c r="J9" s="76" t="s">
        <v>9</v>
      </c>
      <c r="K9" s="22" t="s">
        <v>10</v>
      </c>
      <c r="L9" s="22" t="s">
        <v>53</v>
      </c>
      <c r="M9" s="77" t="s">
        <v>12</v>
      </c>
      <c r="N9" s="3" t="s">
        <v>64</v>
      </c>
    </row>
    <row r="10" spans="1:14" x14ac:dyDescent="0.25">
      <c r="A10" s="25"/>
      <c r="B10" s="25"/>
      <c r="C10" s="12"/>
      <c r="D10" s="7"/>
      <c r="E10" s="7"/>
      <c r="F10" s="8" t="s">
        <v>18</v>
      </c>
      <c r="G10" s="8"/>
      <c r="H10" s="9"/>
      <c r="I10" s="4"/>
      <c r="J10" s="5" t="s">
        <v>19</v>
      </c>
      <c r="K10" s="5"/>
      <c r="L10" s="5"/>
      <c r="M10" s="6"/>
      <c r="N10" s="12" t="s">
        <v>20</v>
      </c>
    </row>
    <row r="11" spans="1:14" x14ac:dyDescent="0.25">
      <c r="A11" s="25"/>
      <c r="B11" s="7"/>
      <c r="C11" s="14" t="s">
        <v>21</v>
      </c>
      <c r="D11" s="8"/>
      <c r="E11" s="8"/>
      <c r="F11" s="5"/>
      <c r="G11" s="5"/>
      <c r="H11" s="5"/>
      <c r="I11" s="5"/>
      <c r="J11" s="5"/>
      <c r="K11" s="5"/>
      <c r="L11" s="5"/>
      <c r="M11" s="5"/>
      <c r="N11" s="6"/>
    </row>
    <row r="12" spans="1:14" s="44" customFormat="1" x14ac:dyDescent="0.25">
      <c r="A12" s="41">
        <v>7</v>
      </c>
      <c r="B12" s="41">
        <v>185</v>
      </c>
      <c r="C12" s="41"/>
      <c r="D12" s="79" t="s">
        <v>43</v>
      </c>
      <c r="E12" s="80">
        <v>250</v>
      </c>
      <c r="F12" s="80">
        <v>4.0999999999999996</v>
      </c>
      <c r="G12" s="41">
        <v>4.9000000000000004</v>
      </c>
      <c r="H12" s="41">
        <v>22.1</v>
      </c>
      <c r="I12" s="41">
        <v>8</v>
      </c>
      <c r="J12" s="41">
        <v>0.32</v>
      </c>
      <c r="K12" s="41">
        <v>0.04</v>
      </c>
      <c r="L12" s="41">
        <v>0.02</v>
      </c>
      <c r="M12" s="41">
        <v>0</v>
      </c>
      <c r="N12" s="41">
        <v>142</v>
      </c>
    </row>
    <row r="13" spans="1:14" s="44" customFormat="1" x14ac:dyDescent="0.25">
      <c r="A13" s="41">
        <v>14</v>
      </c>
      <c r="B13" s="41">
        <v>393</v>
      </c>
      <c r="C13" s="43"/>
      <c r="D13" s="48" t="s">
        <v>65</v>
      </c>
      <c r="E13" s="41" t="s">
        <v>66</v>
      </c>
      <c r="F13" s="41">
        <v>0.12</v>
      </c>
      <c r="G13" s="41">
        <v>0.02</v>
      </c>
      <c r="H13" s="41">
        <v>10.199999999999999</v>
      </c>
      <c r="I13" s="41">
        <v>12.8</v>
      </c>
      <c r="J13" s="41">
        <v>0.22</v>
      </c>
      <c r="K13" s="41"/>
      <c r="L13" s="41"/>
      <c r="M13" s="41">
        <v>2.83</v>
      </c>
      <c r="N13" s="41">
        <v>41</v>
      </c>
    </row>
    <row r="14" spans="1:14" s="23" customFormat="1" x14ac:dyDescent="0.25">
      <c r="A14" s="35">
        <v>3</v>
      </c>
      <c r="B14" s="39">
        <v>3</v>
      </c>
      <c r="C14" s="35"/>
      <c r="D14" s="36" t="s">
        <v>131</v>
      </c>
      <c r="E14" s="38" t="s">
        <v>44</v>
      </c>
      <c r="F14" s="41">
        <v>4.7300000000000004</v>
      </c>
      <c r="G14" s="41">
        <v>6.88</v>
      </c>
      <c r="H14" s="41">
        <v>14.56</v>
      </c>
      <c r="I14" s="41">
        <v>96.1</v>
      </c>
      <c r="J14" s="41">
        <v>0.71</v>
      </c>
      <c r="K14" s="41">
        <v>0.05</v>
      </c>
      <c r="L14" s="78">
        <v>0.05</v>
      </c>
      <c r="M14" s="41">
        <v>7.0000000000000007E-2</v>
      </c>
      <c r="N14" s="41">
        <v>139</v>
      </c>
    </row>
    <row r="15" spans="1:14" x14ac:dyDescent="0.25">
      <c r="A15" s="25"/>
      <c r="B15" s="25"/>
      <c r="C15" s="8"/>
      <c r="D15" s="29" t="s">
        <v>23</v>
      </c>
      <c r="E15" s="25"/>
      <c r="F15" s="29">
        <f t="shared" ref="F15:N15" si="0">SUM(F12:F14)</f>
        <v>8.9499999999999993</v>
      </c>
      <c r="G15" s="29">
        <f t="shared" si="0"/>
        <v>11.8</v>
      </c>
      <c r="H15" s="29">
        <f t="shared" si="0"/>
        <v>46.86</v>
      </c>
      <c r="I15" s="29">
        <f t="shared" si="0"/>
        <v>116.89999999999999</v>
      </c>
      <c r="J15" s="29">
        <f t="shared" si="0"/>
        <v>1.25</v>
      </c>
      <c r="K15" s="29">
        <f t="shared" si="0"/>
        <v>0.09</v>
      </c>
      <c r="L15" s="29">
        <f t="shared" si="0"/>
        <v>7.0000000000000007E-2</v>
      </c>
      <c r="M15" s="29">
        <f t="shared" si="0"/>
        <v>2.9</v>
      </c>
      <c r="N15" s="29">
        <f t="shared" si="0"/>
        <v>322</v>
      </c>
    </row>
    <row r="16" spans="1:14" x14ac:dyDescent="0.25">
      <c r="A16" s="25"/>
      <c r="B16" s="25"/>
      <c r="C16" s="14" t="s">
        <v>51</v>
      </c>
      <c r="D16" s="70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s="23" customFormat="1" x14ac:dyDescent="0.25">
      <c r="A17" s="39" t="s">
        <v>33</v>
      </c>
      <c r="B17" s="39" t="s">
        <v>33</v>
      </c>
      <c r="C17" s="12"/>
      <c r="D17" s="31" t="s">
        <v>82</v>
      </c>
      <c r="E17" s="25">
        <v>100</v>
      </c>
      <c r="F17" s="25">
        <v>1.5</v>
      </c>
      <c r="G17" s="25">
        <v>1</v>
      </c>
      <c r="H17" s="25">
        <v>21</v>
      </c>
      <c r="I17" s="25">
        <v>8</v>
      </c>
      <c r="J17" s="25">
        <v>0.6</v>
      </c>
      <c r="K17" s="25">
        <v>0.04</v>
      </c>
      <c r="L17" s="25">
        <v>0.05</v>
      </c>
      <c r="M17" s="25">
        <v>10</v>
      </c>
      <c r="N17" s="25">
        <v>95</v>
      </c>
    </row>
    <row r="18" spans="1:14" s="44" customFormat="1" x14ac:dyDescent="0.25">
      <c r="A18" s="41"/>
      <c r="B18" s="41"/>
      <c r="C18" s="43"/>
      <c r="D18" s="48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x14ac:dyDescent="0.25">
      <c r="A19" s="29"/>
      <c r="B19" s="29"/>
      <c r="C19" s="29"/>
      <c r="D19" s="29" t="s">
        <v>23</v>
      </c>
      <c r="E19" s="29"/>
      <c r="F19" s="29">
        <f t="shared" ref="F19:N19" si="1">SUM(F17:F18)</f>
        <v>1.5</v>
      </c>
      <c r="G19" s="29">
        <f t="shared" si="1"/>
        <v>1</v>
      </c>
      <c r="H19" s="29">
        <f t="shared" si="1"/>
        <v>21</v>
      </c>
      <c r="I19" s="29">
        <f t="shared" si="1"/>
        <v>8</v>
      </c>
      <c r="J19" s="29">
        <f t="shared" si="1"/>
        <v>0.6</v>
      </c>
      <c r="K19" s="29">
        <f t="shared" si="1"/>
        <v>0.04</v>
      </c>
      <c r="L19" s="29">
        <f t="shared" si="1"/>
        <v>0.05</v>
      </c>
      <c r="M19" s="29">
        <f t="shared" si="1"/>
        <v>10</v>
      </c>
      <c r="N19" s="29">
        <f t="shared" si="1"/>
        <v>95</v>
      </c>
    </row>
    <row r="20" spans="1:14" x14ac:dyDescent="0.25">
      <c r="A20" s="26"/>
      <c r="B20" s="26"/>
      <c r="C20" s="13" t="s">
        <v>22</v>
      </c>
      <c r="D20" s="26"/>
      <c r="E20" s="26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23" customFormat="1" x14ac:dyDescent="0.25">
      <c r="A21" s="25">
        <v>22</v>
      </c>
      <c r="B21" s="37" t="s">
        <v>46</v>
      </c>
      <c r="C21" s="27"/>
      <c r="D21" s="31" t="s">
        <v>47</v>
      </c>
      <c r="E21" s="25">
        <v>50</v>
      </c>
      <c r="F21" s="25">
        <v>1.49</v>
      </c>
      <c r="G21" s="25">
        <v>2.5</v>
      </c>
      <c r="H21" s="25">
        <v>3.07</v>
      </c>
      <c r="I21" s="25">
        <v>10.7</v>
      </c>
      <c r="J21" s="25">
        <v>0.3</v>
      </c>
      <c r="K21" s="25">
        <v>0.05</v>
      </c>
      <c r="L21" s="25">
        <v>0.02</v>
      </c>
      <c r="M21" s="25">
        <v>5.5</v>
      </c>
      <c r="N21" s="25">
        <v>41</v>
      </c>
    </row>
    <row r="22" spans="1:14" s="44" customFormat="1" x14ac:dyDescent="0.25">
      <c r="A22" s="41">
        <v>33</v>
      </c>
      <c r="B22" s="99">
        <v>81</v>
      </c>
      <c r="C22" s="42"/>
      <c r="D22" s="48" t="s">
        <v>138</v>
      </c>
      <c r="E22" s="41">
        <v>250</v>
      </c>
      <c r="F22" s="41">
        <v>2.06</v>
      </c>
      <c r="G22" s="41">
        <v>3.1</v>
      </c>
      <c r="H22" s="41">
        <v>12.57</v>
      </c>
      <c r="I22" s="41">
        <v>22.7</v>
      </c>
      <c r="J22" s="41">
        <v>0.6</v>
      </c>
      <c r="K22" s="41">
        <v>7.0000000000000007E-2</v>
      </c>
      <c r="L22" s="41">
        <v>0.04</v>
      </c>
      <c r="M22" s="41">
        <v>5.8</v>
      </c>
      <c r="N22" s="41">
        <v>86.5</v>
      </c>
    </row>
    <row r="23" spans="1:14" s="44" customFormat="1" x14ac:dyDescent="0.25">
      <c r="A23" s="41">
        <v>40</v>
      </c>
      <c r="B23" s="41">
        <v>291</v>
      </c>
      <c r="C23" s="42"/>
      <c r="D23" s="79" t="s">
        <v>132</v>
      </c>
      <c r="E23" s="41">
        <v>180</v>
      </c>
      <c r="F23" s="41">
        <v>12.3</v>
      </c>
      <c r="G23" s="41">
        <v>8.25</v>
      </c>
      <c r="H23" s="41">
        <v>31.3</v>
      </c>
      <c r="I23" s="41">
        <v>26.8</v>
      </c>
      <c r="J23" s="41">
        <v>4.25</v>
      </c>
      <c r="K23" s="41">
        <v>0.34</v>
      </c>
      <c r="L23" s="41">
        <v>0.8</v>
      </c>
      <c r="M23" s="41">
        <v>5.43</v>
      </c>
      <c r="N23" s="41">
        <v>236</v>
      </c>
    </row>
    <row r="24" spans="1:14" s="44" customFormat="1" x14ac:dyDescent="0.25">
      <c r="A24" s="41">
        <v>47</v>
      </c>
      <c r="B24" s="41">
        <v>354</v>
      </c>
      <c r="C24" s="42"/>
      <c r="D24" s="48" t="s">
        <v>108</v>
      </c>
      <c r="E24" s="41">
        <v>30</v>
      </c>
      <c r="F24" s="41">
        <v>0.42</v>
      </c>
      <c r="G24" s="41">
        <v>1.5</v>
      </c>
      <c r="H24" s="41">
        <v>1.76</v>
      </c>
      <c r="I24" s="41">
        <v>8.19</v>
      </c>
      <c r="J24" s="41">
        <v>0.06</v>
      </c>
      <c r="K24" s="41">
        <v>6.0000000000000001E-3</v>
      </c>
      <c r="L24" s="41">
        <v>8.0000000000000002E-3</v>
      </c>
      <c r="M24" s="41">
        <v>0.01</v>
      </c>
      <c r="N24" s="41">
        <v>21</v>
      </c>
    </row>
    <row r="25" spans="1:14" s="23" customFormat="1" x14ac:dyDescent="0.25">
      <c r="A25" s="39" t="s">
        <v>33</v>
      </c>
      <c r="B25" s="39" t="s">
        <v>33</v>
      </c>
      <c r="C25" s="27"/>
      <c r="D25" s="48" t="s">
        <v>75</v>
      </c>
      <c r="E25" s="41">
        <v>60</v>
      </c>
      <c r="F25" s="25">
        <v>4.32</v>
      </c>
      <c r="G25" s="25">
        <v>0.72</v>
      </c>
      <c r="H25" s="25">
        <v>35</v>
      </c>
      <c r="I25" s="25">
        <v>8.75</v>
      </c>
      <c r="J25" s="25">
        <v>1</v>
      </c>
      <c r="K25" s="25">
        <v>0.05</v>
      </c>
      <c r="L25" s="25">
        <v>0.02</v>
      </c>
      <c r="M25" s="25"/>
      <c r="N25" s="25">
        <v>156</v>
      </c>
    </row>
    <row r="26" spans="1:14" s="23" customFormat="1" x14ac:dyDescent="0.25">
      <c r="A26" s="25" t="s">
        <v>109</v>
      </c>
      <c r="B26" s="25" t="s">
        <v>33</v>
      </c>
      <c r="C26" s="27"/>
      <c r="D26" s="48" t="s">
        <v>36</v>
      </c>
      <c r="E26" s="41">
        <v>50</v>
      </c>
      <c r="F26" s="41">
        <v>3.3</v>
      </c>
      <c r="G26" s="41">
        <v>0.43</v>
      </c>
      <c r="H26" s="41">
        <v>20.100000000000001</v>
      </c>
      <c r="I26" s="41">
        <v>9.6300000000000008</v>
      </c>
      <c r="J26" s="41">
        <v>0.83</v>
      </c>
      <c r="K26" s="41">
        <v>7.0000000000000007E-2</v>
      </c>
      <c r="L26" s="78">
        <v>0.03</v>
      </c>
      <c r="M26" s="41">
        <v>0</v>
      </c>
      <c r="N26" s="41">
        <v>117</v>
      </c>
    </row>
    <row r="27" spans="1:14" s="23" customFormat="1" x14ac:dyDescent="0.25">
      <c r="A27" s="25">
        <v>18</v>
      </c>
      <c r="B27" s="25">
        <v>376</v>
      </c>
      <c r="C27" s="27"/>
      <c r="D27" s="31" t="s">
        <v>35</v>
      </c>
      <c r="E27" s="25">
        <v>150</v>
      </c>
      <c r="F27" s="25">
        <v>0.15</v>
      </c>
      <c r="G27" s="25">
        <v>1.4999999999999999E-2</v>
      </c>
      <c r="H27" s="25">
        <v>20.8</v>
      </c>
      <c r="I27" s="25">
        <v>23.8</v>
      </c>
      <c r="J27" s="25">
        <v>11.5</v>
      </c>
      <c r="K27" s="25">
        <v>1E-3</v>
      </c>
      <c r="L27" s="25">
        <v>2E-3</v>
      </c>
      <c r="M27" s="25">
        <v>0.3</v>
      </c>
      <c r="N27" s="25">
        <v>85</v>
      </c>
    </row>
    <row r="28" spans="1:14" x14ac:dyDescent="0.25">
      <c r="A28" s="29"/>
      <c r="B28" s="29"/>
      <c r="C28" s="29"/>
      <c r="D28" s="29" t="s">
        <v>23</v>
      </c>
      <c r="E28" s="29"/>
      <c r="F28" s="29">
        <f t="shared" ref="F28:N28" si="2">SUM(F21:F27)</f>
        <v>24.040000000000003</v>
      </c>
      <c r="G28" s="29">
        <f t="shared" si="2"/>
        <v>16.515000000000001</v>
      </c>
      <c r="H28" s="29">
        <f t="shared" si="2"/>
        <v>124.59999999999998</v>
      </c>
      <c r="I28" s="29">
        <f t="shared" si="2"/>
        <v>110.57</v>
      </c>
      <c r="J28" s="29">
        <f t="shared" si="2"/>
        <v>18.54</v>
      </c>
      <c r="K28" s="29">
        <f t="shared" si="2"/>
        <v>0.58700000000000008</v>
      </c>
      <c r="L28" s="29">
        <f t="shared" si="2"/>
        <v>0.92000000000000015</v>
      </c>
      <c r="M28" s="29">
        <f t="shared" si="2"/>
        <v>17.040000000000003</v>
      </c>
      <c r="N28" s="29">
        <f t="shared" si="2"/>
        <v>742.5</v>
      </c>
    </row>
    <row r="29" spans="1:14" x14ac:dyDescent="0.25">
      <c r="A29" s="47"/>
      <c r="B29" s="47"/>
      <c r="C29" s="85" t="s">
        <v>100</v>
      </c>
      <c r="D29" s="47"/>
      <c r="E29" s="47"/>
      <c r="F29" s="44"/>
      <c r="G29" s="44"/>
      <c r="H29" s="44"/>
      <c r="I29" s="44"/>
      <c r="J29" s="44"/>
      <c r="K29" s="44"/>
      <c r="L29" s="44"/>
      <c r="M29" s="44"/>
      <c r="N29" s="44"/>
    </row>
    <row r="30" spans="1:14" s="23" customFormat="1" x14ac:dyDescent="0.25">
      <c r="A30" s="41">
        <v>60</v>
      </c>
      <c r="B30" s="41">
        <v>230</v>
      </c>
      <c r="C30" s="46"/>
      <c r="D30" s="79" t="s">
        <v>133</v>
      </c>
      <c r="E30" s="41">
        <v>200</v>
      </c>
      <c r="F30" s="41">
        <v>29.66</v>
      </c>
      <c r="G30" s="41">
        <v>21.72</v>
      </c>
      <c r="H30" s="41">
        <v>30.62</v>
      </c>
      <c r="I30" s="41">
        <v>1.1599999999999999</v>
      </c>
      <c r="J30" s="41">
        <v>1.1599999999999999</v>
      </c>
      <c r="K30" s="41">
        <v>0.12</v>
      </c>
      <c r="L30" s="41">
        <v>0.44</v>
      </c>
      <c r="M30" s="41">
        <v>0.38</v>
      </c>
      <c r="N30" s="41">
        <v>420</v>
      </c>
    </row>
    <row r="31" spans="1:14" s="23" customFormat="1" x14ac:dyDescent="0.25">
      <c r="A31" s="25" t="s">
        <v>33</v>
      </c>
      <c r="B31" s="25" t="s">
        <v>109</v>
      </c>
      <c r="C31" s="12"/>
      <c r="D31" s="12" t="s">
        <v>78</v>
      </c>
      <c r="E31" s="25">
        <v>30</v>
      </c>
      <c r="F31" s="25">
        <v>1.8</v>
      </c>
      <c r="G31" s="25">
        <v>1.8</v>
      </c>
      <c r="H31" s="25">
        <v>22.5</v>
      </c>
      <c r="I31" s="25">
        <v>3.42</v>
      </c>
      <c r="J31" s="25">
        <v>0.24</v>
      </c>
      <c r="K31" s="25">
        <v>0.02</v>
      </c>
      <c r="L31" s="25">
        <v>0.02</v>
      </c>
      <c r="M31" s="25"/>
      <c r="N31" s="25">
        <v>111.6</v>
      </c>
    </row>
    <row r="32" spans="1:14" s="44" customFormat="1" x14ac:dyDescent="0.25">
      <c r="A32" s="41">
        <v>15</v>
      </c>
      <c r="B32" s="41">
        <v>395</v>
      </c>
      <c r="C32" s="41"/>
      <c r="D32" s="48" t="s">
        <v>69</v>
      </c>
      <c r="E32" s="41">
        <v>180</v>
      </c>
      <c r="F32" s="41">
        <v>2.85</v>
      </c>
      <c r="G32" s="41">
        <v>2.41</v>
      </c>
      <c r="H32" s="41">
        <v>14.36</v>
      </c>
      <c r="I32" s="41">
        <v>113.2</v>
      </c>
      <c r="J32" s="41">
        <v>0.12</v>
      </c>
      <c r="K32" s="41">
        <v>0.04</v>
      </c>
      <c r="L32" s="41">
        <v>0.14000000000000001</v>
      </c>
      <c r="M32" s="41">
        <v>1.17</v>
      </c>
      <c r="N32" s="41">
        <v>91</v>
      </c>
    </row>
    <row r="33" spans="1:14" x14ac:dyDescent="0.25">
      <c r="A33" s="41"/>
      <c r="B33" s="41"/>
      <c r="C33" s="43"/>
      <c r="D33" s="45" t="s">
        <v>23</v>
      </c>
      <c r="E33" s="41"/>
      <c r="F33" s="45">
        <f t="shared" ref="F33:N33" si="3">SUM(F30:F32)</f>
        <v>34.31</v>
      </c>
      <c r="G33" s="45">
        <f t="shared" si="3"/>
        <v>25.93</v>
      </c>
      <c r="H33" s="45">
        <f t="shared" si="3"/>
        <v>67.48</v>
      </c>
      <c r="I33" s="45">
        <f t="shared" si="3"/>
        <v>117.78</v>
      </c>
      <c r="J33" s="45">
        <f t="shared" si="3"/>
        <v>1.52</v>
      </c>
      <c r="K33" s="45">
        <f t="shared" si="3"/>
        <v>0.18</v>
      </c>
      <c r="L33" s="45">
        <f t="shared" si="3"/>
        <v>0.60000000000000009</v>
      </c>
      <c r="M33" s="45">
        <f t="shared" si="3"/>
        <v>1.5499999999999998</v>
      </c>
      <c r="N33" s="45">
        <f t="shared" si="3"/>
        <v>622.6</v>
      </c>
    </row>
    <row r="34" spans="1:14" ht="25.5" x14ac:dyDescent="0.25">
      <c r="A34" s="47"/>
      <c r="B34" s="47"/>
      <c r="C34" s="44"/>
      <c r="D34" s="47"/>
      <c r="E34" s="47"/>
      <c r="F34" s="50" t="s">
        <v>25</v>
      </c>
      <c r="G34" s="50" t="s">
        <v>26</v>
      </c>
      <c r="H34" s="50" t="s">
        <v>27</v>
      </c>
      <c r="I34" s="51" t="s">
        <v>8</v>
      </c>
      <c r="J34" s="52" t="s">
        <v>9</v>
      </c>
      <c r="K34" s="53" t="s">
        <v>10</v>
      </c>
      <c r="L34" s="22" t="s">
        <v>53</v>
      </c>
      <c r="M34" s="54" t="s">
        <v>12</v>
      </c>
      <c r="N34" s="50" t="s">
        <v>28</v>
      </c>
    </row>
    <row r="35" spans="1:14" x14ac:dyDescent="0.25">
      <c r="A35" s="55"/>
      <c r="B35" s="56" t="s">
        <v>40</v>
      </c>
      <c r="C35" s="56"/>
      <c r="D35" s="57"/>
      <c r="E35" s="57"/>
      <c r="F35" s="45">
        <f>F15+F19+F28+'6 день'!F32</f>
        <v>50.760000000000005</v>
      </c>
      <c r="G35" s="45">
        <f>G15+G19+G28+'6 день'!G32</f>
        <v>41.535000000000004</v>
      </c>
      <c r="H35" s="45">
        <f>H15+H19+H28+'6 день'!H32</f>
        <v>272.27999999999997</v>
      </c>
      <c r="I35" s="45">
        <f>I15+I19+I28+'6 день'!I32</f>
        <v>586.52</v>
      </c>
      <c r="J35" s="45">
        <f>J15+J19+J28+'6 день'!J32</f>
        <v>23.3</v>
      </c>
      <c r="K35" s="45">
        <f>K15+K19+K28+'6 день'!K32</f>
        <v>0.99700000000000011</v>
      </c>
      <c r="L35" s="45">
        <f>L15+L19+L28+'6 день'!L32</f>
        <v>1.5600000000000003</v>
      </c>
      <c r="M35" s="45">
        <f>M15+M19+M28+'6 день'!M32</f>
        <v>32.510000000000005</v>
      </c>
      <c r="N35" s="45">
        <f>N15+N19+N28+N33</f>
        <v>1782.1</v>
      </c>
    </row>
    <row r="36" spans="1:14" x14ac:dyDescent="0.25">
      <c r="A36" s="55"/>
      <c r="B36" s="56"/>
      <c r="C36" s="56" t="s">
        <v>76</v>
      </c>
      <c r="D36" s="57"/>
      <c r="E36" s="58"/>
      <c r="F36" s="59"/>
      <c r="G36" s="60"/>
      <c r="H36" s="60"/>
      <c r="I36" s="60"/>
      <c r="J36" s="60"/>
      <c r="K36" s="60"/>
      <c r="L36" s="60"/>
      <c r="M36" s="60"/>
      <c r="N36" s="60"/>
    </row>
    <row r="37" spans="1:14" x14ac:dyDescent="0.25">
      <c r="A37" s="61"/>
      <c r="B37" s="62"/>
      <c r="C37" s="62" t="s">
        <v>77</v>
      </c>
      <c r="D37" s="63"/>
      <c r="E37" s="64"/>
      <c r="F37" s="63">
        <v>65</v>
      </c>
      <c r="G37" s="64">
        <v>60</v>
      </c>
      <c r="H37" s="64">
        <v>261</v>
      </c>
      <c r="I37" s="64">
        <v>900</v>
      </c>
      <c r="J37" s="64">
        <v>12</v>
      </c>
      <c r="K37" s="64">
        <v>0.9</v>
      </c>
      <c r="L37" s="64">
        <v>1</v>
      </c>
      <c r="M37" s="64">
        <v>50</v>
      </c>
      <c r="N37" s="64">
        <v>1800</v>
      </c>
    </row>
    <row r="38" spans="1:14" x14ac:dyDescent="0.25">
      <c r="A38" s="65"/>
      <c r="B38" s="66"/>
      <c r="C38" s="65" t="s">
        <v>24</v>
      </c>
      <c r="D38" s="67"/>
      <c r="E38" s="41" t="s">
        <v>41</v>
      </c>
      <c r="F38" s="68">
        <f t="shared" ref="F38:N38" si="4">F35/F37%</f>
        <v>78.092307692307699</v>
      </c>
      <c r="G38" s="68">
        <f t="shared" si="4"/>
        <v>69.225000000000009</v>
      </c>
      <c r="H38" s="68">
        <f t="shared" si="4"/>
        <v>104.32183908045977</v>
      </c>
      <c r="I38" s="68">
        <f t="shared" si="4"/>
        <v>65.168888888888887</v>
      </c>
      <c r="J38" s="68">
        <f t="shared" si="4"/>
        <v>194.16666666666669</v>
      </c>
      <c r="K38" s="68">
        <f t="shared" si="4"/>
        <v>110.77777777777777</v>
      </c>
      <c r="L38" s="68">
        <f t="shared" si="4"/>
        <v>156.00000000000003</v>
      </c>
      <c r="M38" s="68">
        <f t="shared" si="4"/>
        <v>65.02000000000001</v>
      </c>
      <c r="N38" s="68">
        <f t="shared" si="4"/>
        <v>99.005555555555546</v>
      </c>
    </row>
    <row r="39" spans="1:14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8">
    <mergeCell ref="B4:N4"/>
    <mergeCell ref="B5:N5"/>
    <mergeCell ref="B6:N6"/>
    <mergeCell ref="A7:A9"/>
    <mergeCell ref="B7:B9"/>
    <mergeCell ref="I7:J8"/>
    <mergeCell ref="K7:M8"/>
    <mergeCell ref="N7:N8"/>
  </mergeCells>
  <pageMargins left="0" right="0" top="0" bottom="0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28" workbookViewId="0">
      <selection activeCell="A27" sqref="A27:XFD27"/>
    </sheetView>
  </sheetViews>
  <sheetFormatPr defaultRowHeight="15" x14ac:dyDescent="0.25"/>
  <cols>
    <col min="2" max="2" width="9.140625" style="26"/>
    <col min="4" max="4" width="38.140625" customWidth="1"/>
    <col min="14" max="14" width="10.85546875" customWidth="1"/>
  </cols>
  <sheetData>
    <row r="1" spans="1:14" s="23" customFormat="1" x14ac:dyDescent="0.25">
      <c r="B1" s="26"/>
    </row>
    <row r="2" spans="1:14" s="23" customFormat="1" x14ac:dyDescent="0.25">
      <c r="B2" s="26"/>
    </row>
    <row r="4" spans="1:14" ht="15.75" x14ac:dyDescent="0.25">
      <c r="A4" s="26"/>
      <c r="B4" s="107" t="s">
        <v>13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x14ac:dyDescent="0.25">
      <c r="A5" s="26"/>
      <c r="B5" s="107" t="s">
        <v>60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thickBot="1" x14ac:dyDescent="0.3">
      <c r="A6" s="26"/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5.75" x14ac:dyDescent="0.25">
      <c r="A7" s="111" t="s">
        <v>38</v>
      </c>
      <c r="B7" s="114" t="s">
        <v>39</v>
      </c>
      <c r="C7" s="2" t="s">
        <v>16</v>
      </c>
      <c r="D7" s="76"/>
      <c r="E7" s="76"/>
      <c r="F7" s="18"/>
      <c r="G7" s="20"/>
      <c r="H7" s="15"/>
      <c r="I7" s="116" t="s">
        <v>5</v>
      </c>
      <c r="J7" s="114"/>
      <c r="K7" s="119" t="s">
        <v>6</v>
      </c>
      <c r="L7" s="119"/>
      <c r="M7" s="114"/>
      <c r="N7" s="121" t="s">
        <v>7</v>
      </c>
    </row>
    <row r="8" spans="1:14" ht="16.5" thickBot="1" x14ac:dyDescent="0.3">
      <c r="A8" s="112"/>
      <c r="B8" s="115"/>
      <c r="C8" s="3" t="s">
        <v>17</v>
      </c>
      <c r="D8" s="77" t="s">
        <v>15</v>
      </c>
      <c r="E8" s="77" t="s">
        <v>1</v>
      </c>
      <c r="F8" s="19"/>
      <c r="G8" s="21"/>
      <c r="H8" s="16"/>
      <c r="I8" s="117"/>
      <c r="J8" s="118"/>
      <c r="K8" s="120"/>
      <c r="L8" s="120"/>
      <c r="M8" s="118"/>
      <c r="N8" s="122"/>
    </row>
    <row r="9" spans="1:14" ht="52.5" x14ac:dyDescent="0.25">
      <c r="A9" s="113"/>
      <c r="B9" s="115"/>
      <c r="C9" s="3"/>
      <c r="D9" s="77" t="s">
        <v>0</v>
      </c>
      <c r="E9" s="69" t="s">
        <v>50</v>
      </c>
      <c r="F9" s="33" t="s">
        <v>2</v>
      </c>
      <c r="G9" s="34" t="s">
        <v>3</v>
      </c>
      <c r="H9" s="17" t="s">
        <v>4</v>
      </c>
      <c r="I9" s="77" t="s">
        <v>8</v>
      </c>
      <c r="J9" s="76" t="s">
        <v>9</v>
      </c>
      <c r="K9" s="22" t="s">
        <v>10</v>
      </c>
      <c r="L9" s="22" t="s">
        <v>53</v>
      </c>
      <c r="M9" s="77" t="s">
        <v>12</v>
      </c>
      <c r="N9" s="3" t="s">
        <v>64</v>
      </c>
    </row>
    <row r="10" spans="1:14" x14ac:dyDescent="0.25">
      <c r="A10" s="25"/>
      <c r="B10" s="25"/>
      <c r="C10" s="12"/>
      <c r="D10" s="7"/>
      <c r="E10" s="7"/>
      <c r="F10" s="8" t="s">
        <v>18</v>
      </c>
      <c r="G10" s="8"/>
      <c r="H10" s="9"/>
      <c r="I10" s="4"/>
      <c r="J10" s="5" t="s">
        <v>19</v>
      </c>
      <c r="K10" s="5"/>
      <c r="L10" s="5"/>
      <c r="M10" s="6"/>
      <c r="N10" s="12" t="s">
        <v>20</v>
      </c>
    </row>
    <row r="11" spans="1:14" x14ac:dyDescent="0.25">
      <c r="A11" s="25"/>
      <c r="B11" s="7"/>
      <c r="C11" s="14" t="s">
        <v>21</v>
      </c>
      <c r="D11" s="8"/>
      <c r="E11" s="8"/>
      <c r="F11" s="5"/>
      <c r="G11" s="5"/>
      <c r="H11" s="5"/>
      <c r="I11" s="5"/>
      <c r="J11" s="5"/>
      <c r="K11" s="5"/>
      <c r="L11" s="5"/>
      <c r="M11" s="5"/>
      <c r="N11" s="6"/>
    </row>
    <row r="12" spans="1:14" s="44" customFormat="1" ht="30" x14ac:dyDescent="0.25">
      <c r="A12" s="41">
        <v>8</v>
      </c>
      <c r="B12" s="41">
        <v>93</v>
      </c>
      <c r="C12" s="41"/>
      <c r="D12" s="79" t="s">
        <v>87</v>
      </c>
      <c r="E12" s="80" t="s">
        <v>81</v>
      </c>
      <c r="F12" s="80">
        <v>7.18</v>
      </c>
      <c r="G12" s="41">
        <v>6.5</v>
      </c>
      <c r="H12" s="41">
        <v>23.5</v>
      </c>
      <c r="I12" s="41">
        <v>202.2</v>
      </c>
      <c r="J12" s="41">
        <v>0.6</v>
      </c>
      <c r="K12" s="41">
        <v>0.1</v>
      </c>
      <c r="L12" s="41">
        <v>0.2</v>
      </c>
      <c r="M12" s="41">
        <v>1.1299999999999999</v>
      </c>
      <c r="N12" s="41">
        <v>181</v>
      </c>
    </row>
    <row r="13" spans="1:14" s="44" customFormat="1" x14ac:dyDescent="0.25">
      <c r="A13" s="25">
        <v>13</v>
      </c>
      <c r="B13" s="25">
        <v>392</v>
      </c>
      <c r="C13" s="25"/>
      <c r="D13" s="31" t="s">
        <v>31</v>
      </c>
      <c r="E13" s="25" t="s">
        <v>32</v>
      </c>
      <c r="F13" s="25">
        <v>0.06</v>
      </c>
      <c r="G13" s="25"/>
      <c r="H13" s="25">
        <v>9.99</v>
      </c>
      <c r="I13" s="25">
        <v>10</v>
      </c>
      <c r="J13" s="25">
        <v>0.28000000000000003</v>
      </c>
      <c r="K13" s="25">
        <v>0</v>
      </c>
      <c r="L13" s="25">
        <v>0</v>
      </c>
      <c r="M13" s="25">
        <v>0.03</v>
      </c>
      <c r="N13" s="25">
        <v>40</v>
      </c>
    </row>
    <row r="14" spans="1:14" s="23" customFormat="1" x14ac:dyDescent="0.25">
      <c r="A14" s="35">
        <v>1</v>
      </c>
      <c r="B14" s="39">
        <v>2</v>
      </c>
      <c r="C14" s="35"/>
      <c r="D14" s="36" t="s">
        <v>45</v>
      </c>
      <c r="E14" s="38" t="s">
        <v>44</v>
      </c>
      <c r="F14" s="35">
        <v>2.4900000000000002</v>
      </c>
      <c r="G14" s="35">
        <v>3.93</v>
      </c>
      <c r="H14" s="35">
        <v>27.56</v>
      </c>
      <c r="I14" s="35">
        <v>10.9</v>
      </c>
      <c r="J14" s="35">
        <v>0.87</v>
      </c>
      <c r="K14" s="35">
        <v>0.05</v>
      </c>
      <c r="L14" s="35">
        <v>0.03</v>
      </c>
      <c r="M14" s="35">
        <v>0.1</v>
      </c>
      <c r="N14" s="35">
        <v>156</v>
      </c>
    </row>
    <row r="15" spans="1:14" x14ac:dyDescent="0.25">
      <c r="A15" s="25"/>
      <c r="B15" s="25"/>
      <c r="C15" s="8"/>
      <c r="D15" s="29" t="s">
        <v>23</v>
      </c>
      <c r="E15" s="25"/>
      <c r="F15" s="29">
        <f t="shared" ref="F15:M15" si="0">SUM(F31:F32)</f>
        <v>14.84</v>
      </c>
      <c r="G15" s="29">
        <f t="shared" si="0"/>
        <v>13.469999999999999</v>
      </c>
      <c r="H15" s="29">
        <f t="shared" si="0"/>
        <v>47.6</v>
      </c>
      <c r="I15" s="29">
        <f t="shared" si="0"/>
        <v>243</v>
      </c>
      <c r="J15" s="29">
        <f t="shared" si="0"/>
        <v>122.83000000000001</v>
      </c>
      <c r="K15" s="29">
        <f t="shared" si="0"/>
        <v>0.12000000000000001</v>
      </c>
      <c r="L15" s="29">
        <f t="shared" si="0"/>
        <v>0.24000000000000002</v>
      </c>
      <c r="M15" s="29">
        <f t="shared" si="0"/>
        <v>1.5699999999999998</v>
      </c>
      <c r="N15" s="29">
        <f>SUM(N12:N14)</f>
        <v>377</v>
      </c>
    </row>
    <row r="16" spans="1:14" x14ac:dyDescent="0.25">
      <c r="A16" s="25"/>
      <c r="B16" s="25"/>
      <c r="C16" s="14" t="s">
        <v>51</v>
      </c>
      <c r="D16" s="70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s="23" customFormat="1" x14ac:dyDescent="0.25">
      <c r="A17" s="25" t="s">
        <v>33</v>
      </c>
      <c r="B17" s="25" t="s">
        <v>33</v>
      </c>
      <c r="C17" s="27"/>
      <c r="D17" s="31" t="s">
        <v>107</v>
      </c>
      <c r="E17" s="25">
        <v>100</v>
      </c>
      <c r="F17" s="25">
        <v>0.4</v>
      </c>
      <c r="G17" s="25">
        <v>0.4</v>
      </c>
      <c r="H17" s="25">
        <v>9.3000000000000007</v>
      </c>
      <c r="I17" s="25">
        <v>16</v>
      </c>
      <c r="J17" s="25">
        <v>11</v>
      </c>
      <c r="K17" s="25">
        <v>0.03</v>
      </c>
      <c r="L17" s="25">
        <v>0.02</v>
      </c>
      <c r="M17" s="25">
        <v>10</v>
      </c>
      <c r="N17" s="25">
        <v>44</v>
      </c>
    </row>
    <row r="18" spans="1:14" x14ac:dyDescent="0.25">
      <c r="A18" s="29"/>
      <c r="B18" s="29"/>
      <c r="C18" s="29"/>
      <c r="D18" s="29" t="s">
        <v>23</v>
      </c>
      <c r="E18" s="29"/>
      <c r="F18" s="29">
        <f>SUM(F17)</f>
        <v>0.4</v>
      </c>
      <c r="G18" s="29">
        <f t="shared" ref="G18:N18" si="1">SUM(G17)</f>
        <v>0.4</v>
      </c>
      <c r="H18" s="29">
        <f t="shared" si="1"/>
        <v>9.3000000000000007</v>
      </c>
      <c r="I18" s="29">
        <f t="shared" si="1"/>
        <v>16</v>
      </c>
      <c r="J18" s="29">
        <f t="shared" si="1"/>
        <v>11</v>
      </c>
      <c r="K18" s="29">
        <f t="shared" si="1"/>
        <v>0.03</v>
      </c>
      <c r="L18" s="29">
        <f t="shared" si="1"/>
        <v>0.02</v>
      </c>
      <c r="M18" s="29">
        <f t="shared" si="1"/>
        <v>10</v>
      </c>
      <c r="N18" s="29">
        <f t="shared" si="1"/>
        <v>44</v>
      </c>
    </row>
    <row r="19" spans="1:14" x14ac:dyDescent="0.25">
      <c r="A19" s="26"/>
      <c r="C19" s="13" t="s">
        <v>22</v>
      </c>
      <c r="D19" s="26"/>
      <c r="E19" s="26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23" customFormat="1" x14ac:dyDescent="0.25">
      <c r="A20" s="26"/>
      <c r="B20" s="26"/>
      <c r="C20" s="13"/>
      <c r="D20" s="26"/>
      <c r="E20" s="26"/>
    </row>
    <row r="21" spans="1:14" s="44" customFormat="1" x14ac:dyDescent="0.25">
      <c r="A21" s="41" t="s">
        <v>109</v>
      </c>
      <c r="B21" s="25" t="s">
        <v>109</v>
      </c>
      <c r="C21" s="42"/>
      <c r="D21" s="48" t="s">
        <v>128</v>
      </c>
      <c r="E21" s="41">
        <v>50</v>
      </c>
      <c r="F21" s="41">
        <v>0.7</v>
      </c>
      <c r="G21" s="41">
        <v>2.2000000000000002</v>
      </c>
      <c r="H21" s="41">
        <v>3</v>
      </c>
      <c r="I21" s="41">
        <v>10.1</v>
      </c>
      <c r="J21" s="41">
        <v>0.3</v>
      </c>
      <c r="K21" s="41">
        <v>0.01</v>
      </c>
      <c r="L21" s="41">
        <v>0.02</v>
      </c>
      <c r="M21" s="41">
        <v>1.47</v>
      </c>
      <c r="N21" s="41">
        <v>36</v>
      </c>
    </row>
    <row r="22" spans="1:14" s="44" customFormat="1" x14ac:dyDescent="0.25">
      <c r="A22" s="41">
        <v>27</v>
      </c>
      <c r="B22" s="25">
        <v>66</v>
      </c>
      <c r="C22" s="42"/>
      <c r="D22" s="48" t="s">
        <v>126</v>
      </c>
      <c r="E22" s="41">
        <v>250</v>
      </c>
      <c r="F22" s="41">
        <v>1.7</v>
      </c>
      <c r="G22" s="41">
        <v>4.82</v>
      </c>
      <c r="H22" s="41">
        <v>6.69</v>
      </c>
      <c r="I22" s="41">
        <v>50.2</v>
      </c>
      <c r="J22" s="41">
        <v>0.6</v>
      </c>
      <c r="K22" s="41">
        <v>3.5000000000000003E-2</v>
      </c>
      <c r="L22" s="41">
        <v>3.4000000000000002E-2</v>
      </c>
      <c r="M22" s="41">
        <v>20.03</v>
      </c>
      <c r="N22" s="41">
        <v>77</v>
      </c>
    </row>
    <row r="23" spans="1:14" s="44" customFormat="1" x14ac:dyDescent="0.25">
      <c r="A23" s="41">
        <v>41</v>
      </c>
      <c r="B23" s="41">
        <v>316</v>
      </c>
      <c r="C23" s="43"/>
      <c r="D23" s="43" t="s">
        <v>103</v>
      </c>
      <c r="E23" s="41">
        <v>100</v>
      </c>
      <c r="F23" s="41">
        <v>2.4300000000000002</v>
      </c>
      <c r="G23" s="41">
        <v>2.87</v>
      </c>
      <c r="H23" s="41">
        <v>24.45</v>
      </c>
      <c r="I23" s="41">
        <v>1.61</v>
      </c>
      <c r="J23" s="41">
        <v>0.34</v>
      </c>
      <c r="K23" s="41">
        <v>0.01</v>
      </c>
      <c r="L23" s="41">
        <v>0.01</v>
      </c>
      <c r="M23" s="41">
        <v>0</v>
      </c>
      <c r="N23" s="41">
        <v>133</v>
      </c>
    </row>
    <row r="24" spans="1:14" s="44" customFormat="1" x14ac:dyDescent="0.25">
      <c r="A24">
        <v>51</v>
      </c>
      <c r="B24" s="80">
        <v>287</v>
      </c>
      <c r="C24" s="42"/>
      <c r="D24" s="79" t="s">
        <v>127</v>
      </c>
      <c r="E24" s="41">
        <v>80</v>
      </c>
      <c r="F24" s="41">
        <v>12.44</v>
      </c>
      <c r="G24" s="41">
        <v>9.24</v>
      </c>
      <c r="H24" s="41">
        <v>12.56</v>
      </c>
      <c r="I24" s="41">
        <v>35</v>
      </c>
      <c r="J24" s="41">
        <v>1.2</v>
      </c>
      <c r="K24" s="41">
        <v>0.08</v>
      </c>
      <c r="L24" s="41">
        <v>0.13</v>
      </c>
      <c r="M24" s="41">
        <v>0.12</v>
      </c>
      <c r="N24" s="41">
        <v>183</v>
      </c>
    </row>
    <row r="25" spans="1:14" s="44" customFormat="1" x14ac:dyDescent="0.25">
      <c r="A25" s="41">
        <v>47</v>
      </c>
      <c r="B25" s="41">
        <v>354</v>
      </c>
      <c r="C25" s="42"/>
      <c r="D25" s="48" t="s">
        <v>108</v>
      </c>
      <c r="E25" s="41">
        <v>30</v>
      </c>
      <c r="F25" s="41">
        <v>0.42</v>
      </c>
      <c r="G25" s="41">
        <v>1.5</v>
      </c>
      <c r="H25" s="41">
        <v>1.76</v>
      </c>
      <c r="I25" s="41">
        <v>8.19</v>
      </c>
      <c r="J25" s="41">
        <v>0.06</v>
      </c>
      <c r="K25" s="41">
        <v>6.0000000000000001E-3</v>
      </c>
      <c r="L25" s="41">
        <v>8.0000000000000002E-3</v>
      </c>
      <c r="M25" s="41">
        <v>0.01</v>
      </c>
      <c r="N25" s="41">
        <v>22.2</v>
      </c>
    </row>
    <row r="26" spans="1:14" s="23" customFormat="1" x14ac:dyDescent="0.25">
      <c r="A26" s="25" t="s">
        <v>33</v>
      </c>
      <c r="B26" s="25" t="s">
        <v>33</v>
      </c>
      <c r="C26" s="27"/>
      <c r="D26" s="48" t="s">
        <v>75</v>
      </c>
      <c r="E26" s="41">
        <v>60</v>
      </c>
      <c r="F26" s="25">
        <v>4.32</v>
      </c>
      <c r="G26" s="25">
        <v>0.72</v>
      </c>
      <c r="H26" s="25">
        <v>35</v>
      </c>
      <c r="I26" s="25">
        <v>8.75</v>
      </c>
      <c r="J26" s="25">
        <v>1</v>
      </c>
      <c r="K26" s="25">
        <v>0.05</v>
      </c>
      <c r="L26" s="25">
        <v>0.02</v>
      </c>
      <c r="M26" s="25"/>
      <c r="N26" s="25">
        <v>156</v>
      </c>
    </row>
    <row r="27" spans="1:14" s="23" customFormat="1" x14ac:dyDescent="0.25">
      <c r="A27" s="25" t="s">
        <v>109</v>
      </c>
      <c r="B27" s="25" t="s">
        <v>33</v>
      </c>
      <c r="C27" s="27"/>
      <c r="D27" s="48" t="s">
        <v>36</v>
      </c>
      <c r="E27" s="41">
        <v>50</v>
      </c>
      <c r="F27" s="41">
        <v>3.3</v>
      </c>
      <c r="G27" s="41">
        <v>0.43</v>
      </c>
      <c r="H27" s="41">
        <v>20.100000000000001</v>
      </c>
      <c r="I27" s="41">
        <v>9.6300000000000008</v>
      </c>
      <c r="J27" s="41">
        <v>0.83</v>
      </c>
      <c r="K27" s="41">
        <v>7.0000000000000007E-2</v>
      </c>
      <c r="L27" s="78">
        <v>0.03</v>
      </c>
      <c r="M27" s="41">
        <v>0</v>
      </c>
      <c r="N27" s="41">
        <v>117</v>
      </c>
    </row>
    <row r="28" spans="1:14" s="23" customFormat="1" x14ac:dyDescent="0.25">
      <c r="A28" s="25">
        <v>22</v>
      </c>
      <c r="B28" s="25">
        <v>398</v>
      </c>
      <c r="C28" s="27"/>
      <c r="D28" s="31" t="s">
        <v>49</v>
      </c>
      <c r="E28" s="25">
        <v>180</v>
      </c>
      <c r="F28" s="25">
        <v>0.61</v>
      </c>
      <c r="G28" s="25">
        <v>0.25</v>
      </c>
      <c r="H28" s="25">
        <v>18.670000000000002</v>
      </c>
      <c r="I28" s="25">
        <v>19.2</v>
      </c>
      <c r="J28" s="25">
        <v>0.56999999999999995</v>
      </c>
      <c r="K28" s="25"/>
      <c r="L28" s="25"/>
      <c r="M28" s="25">
        <v>90</v>
      </c>
      <c r="N28" s="25">
        <v>79</v>
      </c>
    </row>
    <row r="29" spans="1:14" x14ac:dyDescent="0.25">
      <c r="A29" s="29"/>
      <c r="B29" s="29"/>
      <c r="C29" s="29"/>
      <c r="D29" s="29" t="s">
        <v>23</v>
      </c>
      <c r="E29" s="29"/>
      <c r="F29" s="29">
        <f t="shared" ref="F29:M29" si="2">SUM(F22:F28)</f>
        <v>25.220000000000002</v>
      </c>
      <c r="G29" s="29">
        <f t="shared" si="2"/>
        <v>19.829999999999998</v>
      </c>
      <c r="H29" s="29">
        <f t="shared" si="2"/>
        <v>119.23</v>
      </c>
      <c r="I29" s="29">
        <f t="shared" si="2"/>
        <v>132.57999999999998</v>
      </c>
      <c r="J29" s="29">
        <f t="shared" si="2"/>
        <v>4.5999999999999996</v>
      </c>
      <c r="K29" s="29">
        <f t="shared" si="2"/>
        <v>0.251</v>
      </c>
      <c r="L29" s="29">
        <f t="shared" si="2"/>
        <v>0.23200000000000001</v>
      </c>
      <c r="M29" s="29">
        <f t="shared" si="2"/>
        <v>110.16</v>
      </c>
      <c r="N29" s="29">
        <f>SUM(N21:N28)</f>
        <v>803.2</v>
      </c>
    </row>
    <row r="30" spans="1:14" x14ac:dyDescent="0.25">
      <c r="A30" s="47"/>
      <c r="B30" s="47"/>
      <c r="C30" s="85" t="s">
        <v>100</v>
      </c>
      <c r="D30" s="47"/>
      <c r="E30" s="47"/>
      <c r="F30" s="44"/>
      <c r="G30" s="44"/>
      <c r="H30" s="44"/>
      <c r="I30" s="44"/>
      <c r="J30" s="44"/>
      <c r="K30" s="44"/>
      <c r="L30" s="44"/>
      <c r="M30" s="44"/>
      <c r="N30" s="44"/>
    </row>
    <row r="31" spans="1:14" s="95" customFormat="1" x14ac:dyDescent="0.25">
      <c r="A31" s="92">
        <v>58</v>
      </c>
      <c r="B31" s="92">
        <v>206</v>
      </c>
      <c r="C31" s="94"/>
      <c r="D31" s="93" t="s">
        <v>129</v>
      </c>
      <c r="E31" s="92">
        <v>210</v>
      </c>
      <c r="F31" s="92">
        <v>11.17</v>
      </c>
      <c r="G31" s="92">
        <v>10.28</v>
      </c>
      <c r="H31" s="92">
        <v>31.78</v>
      </c>
      <c r="I31" s="92">
        <v>106</v>
      </c>
      <c r="J31" s="92">
        <v>122.4</v>
      </c>
      <c r="K31" s="92">
        <v>7.0000000000000007E-2</v>
      </c>
      <c r="L31" s="92">
        <v>7.0000000000000007E-2</v>
      </c>
      <c r="M31" s="92">
        <v>0.14000000000000001</v>
      </c>
      <c r="N31" s="92">
        <v>264</v>
      </c>
    </row>
    <row r="32" spans="1:14" s="23" customFormat="1" x14ac:dyDescent="0.25">
      <c r="A32" s="25">
        <v>23</v>
      </c>
      <c r="B32" s="25">
        <v>397</v>
      </c>
      <c r="C32" s="25"/>
      <c r="D32" s="31" t="s">
        <v>54</v>
      </c>
      <c r="E32" s="25">
        <v>180</v>
      </c>
      <c r="F32" s="25">
        <v>3.67</v>
      </c>
      <c r="G32" s="25">
        <v>3.19</v>
      </c>
      <c r="H32" s="25">
        <v>15.82</v>
      </c>
      <c r="I32" s="25">
        <v>137</v>
      </c>
      <c r="J32" s="25">
        <v>0.43</v>
      </c>
      <c r="K32" s="25">
        <v>0.05</v>
      </c>
      <c r="L32" s="25">
        <v>0.17</v>
      </c>
      <c r="M32" s="25">
        <v>1.43</v>
      </c>
      <c r="N32" s="25">
        <v>107</v>
      </c>
    </row>
    <row r="33" spans="1:14" s="44" customFormat="1" x14ac:dyDescent="0.25">
      <c r="A33" s="39" t="s">
        <v>33</v>
      </c>
      <c r="B33" s="39" t="s">
        <v>109</v>
      </c>
      <c r="C33" s="39"/>
      <c r="D33" s="91" t="s">
        <v>101</v>
      </c>
      <c r="E33" s="38" t="s">
        <v>102</v>
      </c>
      <c r="F33" s="41">
        <v>3.85</v>
      </c>
      <c r="G33" s="41">
        <v>4.55</v>
      </c>
      <c r="H33" s="41">
        <v>35.450000000000003</v>
      </c>
      <c r="I33" s="41">
        <v>11</v>
      </c>
      <c r="J33" s="41">
        <v>0.53</v>
      </c>
      <c r="K33" s="41">
        <v>7.0000000000000007E-2</v>
      </c>
      <c r="L33" s="78">
        <v>0.03</v>
      </c>
      <c r="M33" s="41"/>
      <c r="N33" s="41">
        <v>198</v>
      </c>
    </row>
    <row r="34" spans="1:14" x14ac:dyDescent="0.25">
      <c r="A34" s="41"/>
      <c r="B34" s="41"/>
      <c r="C34" s="43"/>
      <c r="D34" s="45" t="s">
        <v>23</v>
      </c>
      <c r="E34" s="41"/>
      <c r="F34" s="45">
        <f t="shared" ref="F34:N34" si="3">SUM(F31:F33)</f>
        <v>18.690000000000001</v>
      </c>
      <c r="G34" s="45">
        <f t="shared" si="3"/>
        <v>18.02</v>
      </c>
      <c r="H34" s="45">
        <f t="shared" si="3"/>
        <v>83.050000000000011</v>
      </c>
      <c r="I34" s="45">
        <f t="shared" si="3"/>
        <v>254</v>
      </c>
      <c r="J34" s="45">
        <f t="shared" si="3"/>
        <v>123.36000000000001</v>
      </c>
      <c r="K34" s="45">
        <f t="shared" si="3"/>
        <v>0.19</v>
      </c>
      <c r="L34" s="45">
        <f t="shared" si="3"/>
        <v>0.27</v>
      </c>
      <c r="M34" s="45">
        <f t="shared" si="3"/>
        <v>1.5699999999999998</v>
      </c>
      <c r="N34" s="45">
        <f t="shared" si="3"/>
        <v>569</v>
      </c>
    </row>
    <row r="35" spans="1:14" ht="25.5" x14ac:dyDescent="0.25">
      <c r="A35" s="47"/>
      <c r="B35" s="47"/>
      <c r="C35" s="44"/>
      <c r="D35" s="47"/>
      <c r="E35" s="47"/>
      <c r="F35" s="50" t="s">
        <v>25</v>
      </c>
      <c r="G35" s="50" t="s">
        <v>26</v>
      </c>
      <c r="H35" s="50" t="s">
        <v>27</v>
      </c>
      <c r="I35" s="51" t="s">
        <v>8</v>
      </c>
      <c r="J35" s="52" t="s">
        <v>9</v>
      </c>
      <c r="K35" s="53" t="s">
        <v>10</v>
      </c>
      <c r="L35" s="22" t="s">
        <v>53</v>
      </c>
      <c r="M35" s="54" t="s">
        <v>12</v>
      </c>
      <c r="N35" s="50" t="s">
        <v>28</v>
      </c>
    </row>
    <row r="36" spans="1:14" x14ac:dyDescent="0.25">
      <c r="A36" s="55"/>
      <c r="B36" s="56" t="s">
        <v>40</v>
      </c>
      <c r="C36" s="56"/>
      <c r="D36" s="57"/>
      <c r="E36" s="57"/>
      <c r="F36" s="45">
        <f t="shared" ref="F36:N36" si="4">F15+F18+F29+F34</f>
        <v>59.150000000000006</v>
      </c>
      <c r="G36" s="45">
        <f t="shared" si="4"/>
        <v>51.72</v>
      </c>
      <c r="H36" s="45">
        <f t="shared" si="4"/>
        <v>259.18</v>
      </c>
      <c r="I36" s="45">
        <f t="shared" si="4"/>
        <v>645.57999999999993</v>
      </c>
      <c r="J36" s="45">
        <f t="shared" si="4"/>
        <v>261.79000000000002</v>
      </c>
      <c r="K36" s="45">
        <f t="shared" si="4"/>
        <v>0.59099999999999997</v>
      </c>
      <c r="L36" s="45">
        <f t="shared" si="4"/>
        <v>0.76200000000000001</v>
      </c>
      <c r="M36" s="45">
        <f t="shared" si="4"/>
        <v>123.29999999999998</v>
      </c>
      <c r="N36" s="45">
        <f t="shared" si="4"/>
        <v>1793.2</v>
      </c>
    </row>
    <row r="37" spans="1:14" x14ac:dyDescent="0.25">
      <c r="A37" s="55"/>
      <c r="B37" s="56"/>
      <c r="C37" s="56" t="s">
        <v>76</v>
      </c>
      <c r="D37" s="57"/>
      <c r="E37" s="58"/>
      <c r="F37" s="59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A38" s="61"/>
      <c r="B38" s="62"/>
      <c r="C38" s="62" t="s">
        <v>77</v>
      </c>
      <c r="D38" s="63"/>
      <c r="E38" s="64"/>
      <c r="F38" s="63">
        <v>65</v>
      </c>
      <c r="G38" s="64">
        <v>60</v>
      </c>
      <c r="H38" s="64">
        <v>261</v>
      </c>
      <c r="I38" s="64">
        <v>900</v>
      </c>
      <c r="J38" s="64">
        <v>12</v>
      </c>
      <c r="K38" s="64">
        <v>0.9</v>
      </c>
      <c r="L38" s="64">
        <v>1</v>
      </c>
      <c r="M38" s="64">
        <v>50</v>
      </c>
      <c r="N38" s="64">
        <v>1800</v>
      </c>
    </row>
    <row r="39" spans="1:14" x14ac:dyDescent="0.25">
      <c r="A39" s="65"/>
      <c r="B39" s="97"/>
      <c r="C39" s="65" t="s">
        <v>24</v>
      </c>
      <c r="D39" s="67"/>
      <c r="E39" s="41" t="s">
        <v>41</v>
      </c>
      <c r="F39" s="68">
        <f>F36/F38%</f>
        <v>91</v>
      </c>
      <c r="G39" s="68">
        <f t="shared" ref="G39:N39" si="5">G36/G38%</f>
        <v>86.2</v>
      </c>
      <c r="H39" s="68">
        <f t="shared" si="5"/>
        <v>99.30268199233717</v>
      </c>
      <c r="I39" s="68">
        <f t="shared" si="5"/>
        <v>71.731111111111105</v>
      </c>
      <c r="J39" s="68">
        <f t="shared" si="5"/>
        <v>2181.5833333333335</v>
      </c>
      <c r="K39" s="68">
        <f t="shared" si="5"/>
        <v>65.666666666666657</v>
      </c>
      <c r="L39" s="68">
        <f t="shared" si="5"/>
        <v>76.2</v>
      </c>
      <c r="M39" s="68">
        <f t="shared" si="5"/>
        <v>246.59999999999997</v>
      </c>
      <c r="N39" s="68">
        <f t="shared" si="5"/>
        <v>99.62222222222222</v>
      </c>
    </row>
    <row r="40" spans="1:14" x14ac:dyDescent="0.25">
      <c r="A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</sheetData>
  <mergeCells count="8">
    <mergeCell ref="B4:N4"/>
    <mergeCell ref="B5:N5"/>
    <mergeCell ref="B6:N6"/>
    <mergeCell ref="A7:A9"/>
    <mergeCell ref="B7:B9"/>
    <mergeCell ref="I7:J8"/>
    <mergeCell ref="K7:M8"/>
    <mergeCell ref="N7:N8"/>
  </mergeCells>
  <pageMargins left="0" right="0" top="0" bottom="0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topLeftCell="A26" workbookViewId="0">
      <selection activeCell="A41" sqref="A41:XFD41"/>
    </sheetView>
  </sheetViews>
  <sheetFormatPr defaultRowHeight="15" x14ac:dyDescent="0.25"/>
  <cols>
    <col min="4" max="4" width="38.140625" customWidth="1"/>
    <col min="11" max="11" width="9.140625" customWidth="1"/>
    <col min="13" max="13" width="7.5703125" customWidth="1"/>
    <col min="14" max="14" width="10.5703125" customWidth="1"/>
  </cols>
  <sheetData>
    <row r="3" spans="1:14" ht="15.75" x14ac:dyDescent="0.25">
      <c r="A3" s="26" t="s">
        <v>70</v>
      </c>
      <c r="B3" s="107" t="s">
        <v>13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x14ac:dyDescent="0.25">
      <c r="A4" s="26"/>
      <c r="B4" s="107" t="s">
        <v>59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thickBot="1" x14ac:dyDescent="0.3">
      <c r="A5" s="26"/>
      <c r="B5" s="109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5.75" x14ac:dyDescent="0.25">
      <c r="A6" s="111" t="s">
        <v>38</v>
      </c>
      <c r="B6" s="114" t="s">
        <v>39</v>
      </c>
      <c r="C6" s="2" t="s">
        <v>16</v>
      </c>
      <c r="D6" s="76"/>
      <c r="E6" s="76"/>
      <c r="F6" s="18"/>
      <c r="G6" s="20"/>
      <c r="H6" s="15"/>
      <c r="I6" s="116" t="s">
        <v>5</v>
      </c>
      <c r="J6" s="114"/>
      <c r="K6" s="119" t="s">
        <v>6</v>
      </c>
      <c r="L6" s="119"/>
      <c r="M6" s="114"/>
      <c r="N6" s="121" t="s">
        <v>7</v>
      </c>
    </row>
    <row r="7" spans="1:14" ht="16.5" thickBot="1" x14ac:dyDescent="0.3">
      <c r="A7" s="112"/>
      <c r="B7" s="115"/>
      <c r="C7" s="3" t="s">
        <v>17</v>
      </c>
      <c r="D7" s="77" t="s">
        <v>15</v>
      </c>
      <c r="E7" s="77" t="s">
        <v>1</v>
      </c>
      <c r="F7" s="19"/>
      <c r="G7" s="21"/>
      <c r="H7" s="16"/>
      <c r="I7" s="117"/>
      <c r="J7" s="118"/>
      <c r="K7" s="120"/>
      <c r="L7" s="120"/>
      <c r="M7" s="118"/>
      <c r="N7" s="122"/>
    </row>
    <row r="8" spans="1:14" ht="38.25" customHeight="1" x14ac:dyDescent="0.25">
      <c r="A8" s="113"/>
      <c r="B8" s="115"/>
      <c r="C8" s="3"/>
      <c r="D8" s="77" t="s">
        <v>0</v>
      </c>
      <c r="E8" s="69" t="s">
        <v>50</v>
      </c>
      <c r="F8" s="33" t="s">
        <v>2</v>
      </c>
      <c r="G8" s="34" t="s">
        <v>3</v>
      </c>
      <c r="H8" s="17" t="s">
        <v>4</v>
      </c>
      <c r="I8" s="77" t="s">
        <v>8</v>
      </c>
      <c r="J8" s="76" t="s">
        <v>9</v>
      </c>
      <c r="K8" s="22" t="s">
        <v>10</v>
      </c>
      <c r="L8" s="22" t="s">
        <v>53</v>
      </c>
      <c r="M8" s="77" t="s">
        <v>12</v>
      </c>
      <c r="N8" s="3" t="s">
        <v>64</v>
      </c>
    </row>
    <row r="9" spans="1:14" x14ac:dyDescent="0.25">
      <c r="A9" s="25"/>
      <c r="B9" s="25"/>
      <c r="C9" s="12"/>
      <c r="D9" s="7"/>
      <c r="E9" s="7"/>
      <c r="F9" s="8" t="s">
        <v>18</v>
      </c>
      <c r="G9" s="8"/>
      <c r="H9" s="9"/>
      <c r="I9" s="4"/>
      <c r="J9" s="5" t="s">
        <v>19</v>
      </c>
      <c r="K9" s="5"/>
      <c r="L9" s="5"/>
      <c r="M9" s="6"/>
      <c r="N9" s="12" t="s">
        <v>20</v>
      </c>
    </row>
    <row r="10" spans="1:14" x14ac:dyDescent="0.25">
      <c r="A10" s="25"/>
      <c r="B10" s="7"/>
      <c r="C10" s="14" t="s">
        <v>21</v>
      </c>
      <c r="D10" s="8"/>
      <c r="E10" s="8"/>
      <c r="F10" s="5"/>
      <c r="G10" s="5"/>
      <c r="H10" s="5"/>
      <c r="I10" s="5"/>
      <c r="J10" s="5"/>
      <c r="K10" s="5"/>
      <c r="L10" s="5"/>
      <c r="M10" s="5"/>
      <c r="N10" s="6"/>
    </row>
    <row r="11" spans="1:14" s="44" customFormat="1" ht="24.75" customHeight="1" x14ac:dyDescent="0.25">
      <c r="A11" s="41">
        <v>37</v>
      </c>
      <c r="B11" s="41">
        <v>168</v>
      </c>
      <c r="C11" s="41"/>
      <c r="D11" s="79" t="s">
        <v>88</v>
      </c>
      <c r="E11" s="80">
        <v>250</v>
      </c>
      <c r="F11" s="80">
        <v>5.43</v>
      </c>
      <c r="G11" s="41">
        <v>4.2300000000000004</v>
      </c>
      <c r="H11" s="41">
        <v>33.380000000000003</v>
      </c>
      <c r="I11" s="41">
        <v>21.5</v>
      </c>
      <c r="J11" s="41">
        <v>2.3199999999999998</v>
      </c>
      <c r="K11" s="41">
        <v>0.1</v>
      </c>
      <c r="L11" s="41">
        <v>0.04</v>
      </c>
      <c r="M11" s="41">
        <v>0</v>
      </c>
      <c r="N11" s="41">
        <v>193</v>
      </c>
    </row>
    <row r="12" spans="1:14" s="44" customFormat="1" x14ac:dyDescent="0.25">
      <c r="A12" s="41">
        <v>2</v>
      </c>
      <c r="B12" s="26">
        <v>1</v>
      </c>
      <c r="C12" s="42"/>
      <c r="D12" s="48" t="s">
        <v>110</v>
      </c>
      <c r="E12" s="41" t="s">
        <v>111</v>
      </c>
      <c r="F12" s="41">
        <v>2.4500000000000002</v>
      </c>
      <c r="G12" s="41">
        <v>7.55</v>
      </c>
      <c r="H12" s="41">
        <v>14.62</v>
      </c>
      <c r="I12" s="41">
        <v>9.3000000000000007</v>
      </c>
      <c r="J12" s="41">
        <v>0.62</v>
      </c>
      <c r="K12" s="41">
        <v>0.05</v>
      </c>
      <c r="L12" s="41">
        <v>0.03</v>
      </c>
      <c r="M12" s="41">
        <v>0</v>
      </c>
      <c r="N12" s="41">
        <v>136</v>
      </c>
    </row>
    <row r="13" spans="1:14" s="23" customFormat="1" x14ac:dyDescent="0.25">
      <c r="A13" s="25">
        <v>12</v>
      </c>
      <c r="B13" s="25">
        <v>397</v>
      </c>
      <c r="C13" s="25"/>
      <c r="D13" s="31" t="s">
        <v>54</v>
      </c>
      <c r="E13" s="25">
        <v>180</v>
      </c>
      <c r="F13" s="25">
        <v>3.67</v>
      </c>
      <c r="G13" s="25">
        <v>3.19</v>
      </c>
      <c r="H13" s="25">
        <v>15.82</v>
      </c>
      <c r="I13" s="25">
        <v>137</v>
      </c>
      <c r="J13" s="25">
        <v>0.43</v>
      </c>
      <c r="K13" s="25">
        <v>0.05</v>
      </c>
      <c r="L13" s="25">
        <v>0.17</v>
      </c>
      <c r="M13" s="25">
        <v>1.43</v>
      </c>
      <c r="N13" s="25">
        <v>107</v>
      </c>
    </row>
    <row r="14" spans="1:14" x14ac:dyDescent="0.25">
      <c r="A14" s="25"/>
      <c r="B14" s="25"/>
      <c r="C14" s="8"/>
      <c r="D14" s="29" t="s">
        <v>23</v>
      </c>
      <c r="E14" s="25"/>
      <c r="F14" s="29">
        <f t="shared" ref="F14:N14" si="0">SUM(F11:F13)</f>
        <v>11.55</v>
      </c>
      <c r="G14" s="29">
        <f t="shared" si="0"/>
        <v>14.97</v>
      </c>
      <c r="H14" s="29">
        <f t="shared" si="0"/>
        <v>63.82</v>
      </c>
      <c r="I14" s="29">
        <f t="shared" si="0"/>
        <v>167.8</v>
      </c>
      <c r="J14" s="29">
        <f t="shared" si="0"/>
        <v>3.37</v>
      </c>
      <c r="K14" s="29">
        <f t="shared" si="0"/>
        <v>0.2</v>
      </c>
      <c r="L14" s="29">
        <f t="shared" si="0"/>
        <v>0.24000000000000002</v>
      </c>
      <c r="M14" s="29">
        <f t="shared" si="0"/>
        <v>1.43</v>
      </c>
      <c r="N14" s="29">
        <f t="shared" si="0"/>
        <v>436</v>
      </c>
    </row>
    <row r="15" spans="1:14" x14ac:dyDescent="0.25">
      <c r="A15" s="25"/>
      <c r="B15" s="25"/>
      <c r="C15" s="14" t="s">
        <v>51</v>
      </c>
      <c r="D15" s="70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44" customFormat="1" x14ac:dyDescent="0.25">
      <c r="A16" s="41" t="s">
        <v>109</v>
      </c>
      <c r="B16" s="41" t="s">
        <v>109</v>
      </c>
      <c r="C16" s="42"/>
      <c r="D16" s="48" t="s">
        <v>117</v>
      </c>
      <c r="E16" s="41">
        <v>150</v>
      </c>
      <c r="F16" s="41">
        <v>4.3499999999999996</v>
      </c>
      <c r="G16" s="41">
        <v>3.75</v>
      </c>
      <c r="H16" s="41">
        <v>6.3</v>
      </c>
      <c r="I16" s="41">
        <v>186</v>
      </c>
      <c r="J16" s="41">
        <v>0.15</v>
      </c>
      <c r="K16" s="41">
        <v>0.03</v>
      </c>
      <c r="L16" s="41">
        <v>0.2</v>
      </c>
      <c r="M16" s="41">
        <v>0.45</v>
      </c>
      <c r="N16" s="41">
        <v>76</v>
      </c>
    </row>
    <row r="17" spans="1:14" x14ac:dyDescent="0.25">
      <c r="A17" s="29"/>
      <c r="B17" s="29"/>
      <c r="C17" s="29"/>
      <c r="D17" s="29" t="s">
        <v>23</v>
      </c>
      <c r="E17" s="29"/>
      <c r="F17" s="29">
        <f>SUM(F16)</f>
        <v>4.3499999999999996</v>
      </c>
      <c r="G17" s="29">
        <f t="shared" ref="G17:N17" si="1">SUM(G16)</f>
        <v>3.75</v>
      </c>
      <c r="H17" s="29">
        <f t="shared" si="1"/>
        <v>6.3</v>
      </c>
      <c r="I17" s="29">
        <f t="shared" si="1"/>
        <v>186</v>
      </c>
      <c r="J17" s="29">
        <f t="shared" si="1"/>
        <v>0.15</v>
      </c>
      <c r="K17" s="29">
        <f t="shared" si="1"/>
        <v>0.03</v>
      </c>
      <c r="L17" s="29">
        <f t="shared" si="1"/>
        <v>0.2</v>
      </c>
      <c r="M17" s="29">
        <f t="shared" si="1"/>
        <v>0.45</v>
      </c>
      <c r="N17" s="29">
        <f t="shared" si="1"/>
        <v>76</v>
      </c>
    </row>
    <row r="18" spans="1:14" x14ac:dyDescent="0.25">
      <c r="A18" s="26"/>
      <c r="B18" s="26"/>
      <c r="C18" s="13" t="s">
        <v>22</v>
      </c>
      <c r="D18" s="26"/>
      <c r="E18" s="26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44" customFormat="1" x14ac:dyDescent="0.25">
      <c r="A19" s="41" t="s">
        <v>109</v>
      </c>
      <c r="B19" s="41" t="s">
        <v>109</v>
      </c>
      <c r="C19" s="42"/>
      <c r="D19" s="48" t="s">
        <v>136</v>
      </c>
      <c r="E19" s="41">
        <v>60</v>
      </c>
      <c r="F19" s="41">
        <v>0.52</v>
      </c>
      <c r="G19" s="41">
        <v>3.06</v>
      </c>
      <c r="H19" s="41">
        <v>1.56</v>
      </c>
      <c r="I19" s="41">
        <v>13.96</v>
      </c>
      <c r="J19" s="41">
        <v>0.4</v>
      </c>
      <c r="K19" s="41">
        <v>1.4E-2</v>
      </c>
      <c r="L19" s="41">
        <v>1.2E-2</v>
      </c>
      <c r="M19" s="41">
        <v>3.27</v>
      </c>
      <c r="N19" s="41">
        <v>36</v>
      </c>
    </row>
    <row r="20" spans="1:14" s="44" customFormat="1" x14ac:dyDescent="0.25">
      <c r="A20" s="41">
        <v>36</v>
      </c>
      <c r="B20" s="81" t="s">
        <v>71</v>
      </c>
      <c r="C20" s="42"/>
      <c r="D20" s="48" t="s">
        <v>94</v>
      </c>
      <c r="E20" s="41">
        <v>250</v>
      </c>
      <c r="F20" s="41">
        <v>1.9</v>
      </c>
      <c r="G20" s="41">
        <v>2.7</v>
      </c>
      <c r="H20" s="41">
        <v>14.5</v>
      </c>
      <c r="I20" s="41">
        <v>23</v>
      </c>
      <c r="J20" s="41">
        <v>0.8</v>
      </c>
      <c r="K20" s="41">
        <v>0.09</v>
      </c>
      <c r="L20" s="41">
        <v>0.05</v>
      </c>
      <c r="M20" s="41">
        <v>8.25</v>
      </c>
      <c r="N20" s="41">
        <v>91</v>
      </c>
    </row>
    <row r="21" spans="1:14" s="44" customFormat="1" x14ac:dyDescent="0.25">
      <c r="A21" s="41">
        <v>39</v>
      </c>
      <c r="B21" s="41">
        <v>274</v>
      </c>
      <c r="C21" s="42"/>
      <c r="D21" s="48" t="s">
        <v>134</v>
      </c>
      <c r="E21" s="41">
        <v>220</v>
      </c>
      <c r="F21" s="41">
        <v>21.71</v>
      </c>
      <c r="G21" s="41">
        <v>16.55</v>
      </c>
      <c r="H21" s="41">
        <v>15.02</v>
      </c>
      <c r="I21" s="41">
        <v>42.3</v>
      </c>
      <c r="J21" s="41">
        <v>2.09</v>
      </c>
      <c r="K21" s="41">
        <v>0.13</v>
      </c>
      <c r="L21" s="41">
        <v>0.19</v>
      </c>
      <c r="M21" s="41">
        <v>5.2</v>
      </c>
      <c r="N21" s="41">
        <v>296</v>
      </c>
    </row>
    <row r="22" spans="1:14" s="23" customFormat="1" x14ac:dyDescent="0.25">
      <c r="A22" s="25" t="s">
        <v>33</v>
      </c>
      <c r="B22" s="25" t="s">
        <v>33</v>
      </c>
      <c r="C22" s="27"/>
      <c r="D22" s="48" t="s">
        <v>75</v>
      </c>
      <c r="E22" s="41">
        <v>60</v>
      </c>
      <c r="F22" s="25">
        <v>4.32</v>
      </c>
      <c r="G22" s="25">
        <v>0.72</v>
      </c>
      <c r="H22" s="25">
        <v>35</v>
      </c>
      <c r="I22" s="25">
        <v>8.75</v>
      </c>
      <c r="J22" s="25">
        <v>1</v>
      </c>
      <c r="K22" s="25">
        <v>0.05</v>
      </c>
      <c r="L22" s="25">
        <v>0.02</v>
      </c>
      <c r="M22" s="25">
        <v>0</v>
      </c>
      <c r="N22" s="25">
        <v>156</v>
      </c>
    </row>
    <row r="23" spans="1:14" s="23" customFormat="1" x14ac:dyDescent="0.25">
      <c r="A23" s="25" t="s">
        <v>109</v>
      </c>
      <c r="B23" s="25" t="s">
        <v>33</v>
      </c>
      <c r="C23" s="27"/>
      <c r="D23" s="48" t="s">
        <v>36</v>
      </c>
      <c r="E23" s="41">
        <v>50</v>
      </c>
      <c r="F23" s="41">
        <v>3.3</v>
      </c>
      <c r="G23" s="41">
        <v>0.43</v>
      </c>
      <c r="H23" s="41">
        <v>20.100000000000001</v>
      </c>
      <c r="I23" s="41">
        <v>9.6300000000000008</v>
      </c>
      <c r="J23" s="41">
        <v>0.83</v>
      </c>
      <c r="K23" s="41">
        <v>7.0000000000000007E-2</v>
      </c>
      <c r="L23" s="78">
        <v>0.03</v>
      </c>
      <c r="M23" s="41">
        <v>0</v>
      </c>
      <c r="N23" s="41">
        <v>117</v>
      </c>
    </row>
    <row r="24" spans="1:14" s="44" customFormat="1" x14ac:dyDescent="0.25">
      <c r="A24" s="41">
        <v>19</v>
      </c>
      <c r="B24" s="41">
        <v>372</v>
      </c>
      <c r="C24" s="42"/>
      <c r="D24" s="48" t="s">
        <v>120</v>
      </c>
      <c r="E24" s="41">
        <v>150</v>
      </c>
      <c r="F24" s="41">
        <v>0.12</v>
      </c>
      <c r="G24" s="41">
        <v>0.12</v>
      </c>
      <c r="H24" s="41">
        <v>17.899999999999999</v>
      </c>
      <c r="I24" s="41">
        <v>10.8</v>
      </c>
      <c r="J24" s="41">
        <v>3.3</v>
      </c>
      <c r="K24" s="41">
        <v>7.0000000000000001E-3</v>
      </c>
      <c r="L24" s="41">
        <v>6.0000000000000001E-3</v>
      </c>
      <c r="M24" s="41">
        <v>1.29</v>
      </c>
      <c r="N24" s="41">
        <v>79</v>
      </c>
    </row>
    <row r="25" spans="1:14" x14ac:dyDescent="0.25">
      <c r="A25" s="25"/>
      <c r="B25" s="25"/>
      <c r="C25" s="27"/>
      <c r="D25" s="25"/>
      <c r="E25" s="25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29"/>
      <c r="B26" s="29"/>
      <c r="C26" s="29"/>
      <c r="D26" s="29" t="s">
        <v>23</v>
      </c>
      <c r="E26" s="29"/>
      <c r="F26" s="29">
        <f t="shared" ref="F26:M26" si="2">SUM(F20:F25)</f>
        <v>31.35</v>
      </c>
      <c r="G26" s="29">
        <f t="shared" si="2"/>
        <v>20.52</v>
      </c>
      <c r="H26" s="29">
        <f t="shared" si="2"/>
        <v>102.52000000000001</v>
      </c>
      <c r="I26" s="29">
        <f t="shared" si="2"/>
        <v>94.47999999999999</v>
      </c>
      <c r="J26" s="29">
        <f t="shared" si="2"/>
        <v>8.02</v>
      </c>
      <c r="K26" s="29">
        <f t="shared" si="2"/>
        <v>0.34700000000000003</v>
      </c>
      <c r="L26" s="29">
        <f t="shared" si="2"/>
        <v>0.29600000000000004</v>
      </c>
      <c r="M26" s="29">
        <f t="shared" si="2"/>
        <v>14.739999999999998</v>
      </c>
      <c r="N26" s="29">
        <f>N19+N20+N21+N22+N23+N24</f>
        <v>775</v>
      </c>
    </row>
    <row r="27" spans="1:14" x14ac:dyDescent="0.25">
      <c r="A27" s="47"/>
      <c r="B27" s="47"/>
      <c r="C27" s="85" t="s">
        <v>100</v>
      </c>
      <c r="D27" s="47"/>
      <c r="E27" s="47"/>
      <c r="F27" s="44"/>
      <c r="G27" s="44"/>
      <c r="H27" s="44"/>
      <c r="I27" s="44"/>
      <c r="J27" s="44"/>
      <c r="K27" s="44"/>
      <c r="L27" s="44"/>
      <c r="M27" s="44"/>
      <c r="N27" s="44"/>
    </row>
    <row r="28" spans="1:14" s="44" customFormat="1" x14ac:dyDescent="0.25">
      <c r="A28" s="41">
        <v>63</v>
      </c>
      <c r="B28" s="99">
        <v>49</v>
      </c>
      <c r="C28" s="42"/>
      <c r="D28" s="79" t="s">
        <v>137</v>
      </c>
      <c r="E28" s="80">
        <v>50</v>
      </c>
      <c r="F28" s="41">
        <v>0.45</v>
      </c>
      <c r="G28" s="41">
        <v>0.6</v>
      </c>
      <c r="H28" s="41">
        <v>47.3</v>
      </c>
      <c r="I28" s="41">
        <v>9.5</v>
      </c>
      <c r="J28" s="41">
        <v>0.3</v>
      </c>
      <c r="K28" s="41">
        <v>0.01</v>
      </c>
      <c r="L28" s="41">
        <v>0.02</v>
      </c>
      <c r="M28" s="41">
        <v>1.1000000000000001</v>
      </c>
      <c r="N28" s="41">
        <v>21</v>
      </c>
    </row>
    <row r="29" spans="1:14" s="44" customFormat="1" x14ac:dyDescent="0.25">
      <c r="A29" s="99">
        <v>56</v>
      </c>
      <c r="B29" s="80">
        <v>215</v>
      </c>
      <c r="C29" s="42"/>
      <c r="D29" s="79" t="s">
        <v>37</v>
      </c>
      <c r="E29" s="41">
        <v>160</v>
      </c>
      <c r="F29" s="41">
        <v>15.04</v>
      </c>
      <c r="G29" s="41">
        <v>26.9</v>
      </c>
      <c r="H29" s="41">
        <v>3.2</v>
      </c>
      <c r="I29" s="41">
        <v>125.6</v>
      </c>
      <c r="J29" s="41">
        <v>3.8</v>
      </c>
      <c r="K29" s="41">
        <v>0.1</v>
      </c>
      <c r="L29" s="41">
        <v>0.62</v>
      </c>
      <c r="M29" s="41">
        <v>0.3</v>
      </c>
      <c r="N29" s="41">
        <v>314</v>
      </c>
    </row>
    <row r="30" spans="1:14" s="23" customFormat="1" x14ac:dyDescent="0.25">
      <c r="A30" s="25">
        <v>13</v>
      </c>
      <c r="B30" s="25">
        <v>392</v>
      </c>
      <c r="C30" s="27"/>
      <c r="D30" s="31" t="s">
        <v>31</v>
      </c>
      <c r="E30" s="25" t="s">
        <v>32</v>
      </c>
      <c r="F30" s="25">
        <v>0.06</v>
      </c>
      <c r="G30" s="25"/>
      <c r="H30" s="25">
        <v>9.99</v>
      </c>
      <c r="I30" s="25">
        <v>10</v>
      </c>
      <c r="J30" s="25">
        <v>0.28000000000000003</v>
      </c>
      <c r="K30" s="25"/>
      <c r="L30" s="25"/>
      <c r="M30" s="25">
        <v>0.03</v>
      </c>
      <c r="N30" s="25">
        <v>40</v>
      </c>
    </row>
    <row r="31" spans="1:14" s="23" customFormat="1" x14ac:dyDescent="0.25">
      <c r="A31" s="25" t="s">
        <v>33</v>
      </c>
      <c r="B31" s="25" t="s">
        <v>109</v>
      </c>
      <c r="C31" s="12"/>
      <c r="D31" s="12" t="s">
        <v>78</v>
      </c>
      <c r="E31" s="25">
        <v>30</v>
      </c>
      <c r="F31" s="25">
        <v>1.8</v>
      </c>
      <c r="G31" s="25">
        <v>1.8</v>
      </c>
      <c r="H31" s="25">
        <v>22.5</v>
      </c>
      <c r="I31" s="25">
        <v>3.42</v>
      </c>
      <c r="J31" s="25">
        <v>0.24</v>
      </c>
      <c r="K31" s="25">
        <v>0.02</v>
      </c>
      <c r="L31" s="25">
        <v>0.02</v>
      </c>
      <c r="M31" s="25"/>
      <c r="N31" s="25">
        <v>111.6</v>
      </c>
    </row>
    <row r="32" spans="1:14" x14ac:dyDescent="0.25">
      <c r="A32" s="41"/>
      <c r="B32" s="41"/>
      <c r="C32" s="43"/>
      <c r="D32" s="45" t="s">
        <v>23</v>
      </c>
      <c r="E32" s="41"/>
      <c r="F32" s="45">
        <f>SUM('10 день'!F27:F30)</f>
        <v>16.27</v>
      </c>
      <c r="G32" s="45">
        <f>SUM('10 день'!G27:G30)</f>
        <v>12.22</v>
      </c>
      <c r="H32" s="45">
        <f>SUM('10 день'!H27:H30)</f>
        <v>79.819999999999993</v>
      </c>
      <c r="I32" s="45">
        <f>SUM('10 день'!I27:I30)</f>
        <v>351.05</v>
      </c>
      <c r="J32" s="45">
        <f>SUM('10 день'!J27:J30)</f>
        <v>2.91</v>
      </c>
      <c r="K32" s="45">
        <f>SUM('10 день'!K27:K30)</f>
        <v>0.28000000000000003</v>
      </c>
      <c r="L32" s="45">
        <f>SUM('10 день'!L27:L30)</f>
        <v>0.52</v>
      </c>
      <c r="M32" s="45">
        <f>SUM('10 день'!M27:M30)</f>
        <v>2.57</v>
      </c>
      <c r="N32" s="45">
        <f>SUM(N28:N31)</f>
        <v>486.6</v>
      </c>
    </row>
    <row r="33" spans="1:14" ht="25.5" x14ac:dyDescent="0.25">
      <c r="A33" s="47"/>
      <c r="B33" s="47"/>
      <c r="C33" s="44"/>
      <c r="D33" s="47"/>
      <c r="E33" s="47"/>
      <c r="F33" s="50" t="s">
        <v>25</v>
      </c>
      <c r="G33" s="50" t="s">
        <v>26</v>
      </c>
      <c r="H33" s="50" t="s">
        <v>27</v>
      </c>
      <c r="I33" s="51" t="s">
        <v>8</v>
      </c>
      <c r="J33" s="52" t="s">
        <v>9</v>
      </c>
      <c r="K33" s="53" t="s">
        <v>10</v>
      </c>
      <c r="L33" s="22" t="s">
        <v>53</v>
      </c>
      <c r="M33" s="54" t="s">
        <v>12</v>
      </c>
      <c r="N33" s="50" t="s">
        <v>28</v>
      </c>
    </row>
    <row r="34" spans="1:14" x14ac:dyDescent="0.25">
      <c r="A34" s="55"/>
      <c r="B34" s="56" t="s">
        <v>40</v>
      </c>
      <c r="C34" s="56"/>
      <c r="D34" s="57"/>
      <c r="E34" s="57"/>
      <c r="F34" s="45">
        <f>F14+F17+F26+'8 день'!F33</f>
        <v>81.56</v>
      </c>
      <c r="G34" s="45">
        <f>G14+G17+G26+'8 день'!G33</f>
        <v>65.169999999999987</v>
      </c>
      <c r="H34" s="45">
        <f>H14+H17+H26+'8 день'!H33</f>
        <v>240.12</v>
      </c>
      <c r="I34" s="45">
        <f>I14+I17+I26+'8 день'!I33</f>
        <v>566.05999999999995</v>
      </c>
      <c r="J34" s="45">
        <f>J14+J17+J26+'8 день'!J33</f>
        <v>13.059999999999999</v>
      </c>
      <c r="K34" s="45">
        <f>K14+K17+K26+'8 день'!K33</f>
        <v>0.75700000000000012</v>
      </c>
      <c r="L34" s="45">
        <f>L14+L17+L26+'8 день'!L33</f>
        <v>1.3360000000000003</v>
      </c>
      <c r="M34" s="45">
        <f>M14+M17+M26+'8 день'!M33</f>
        <v>18.169999999999998</v>
      </c>
      <c r="N34" s="45">
        <f>N14+N17+N26+N32</f>
        <v>1773.6</v>
      </c>
    </row>
    <row r="35" spans="1:14" x14ac:dyDescent="0.25">
      <c r="A35" s="55"/>
      <c r="B35" s="56"/>
      <c r="C35" s="56" t="s">
        <v>76</v>
      </c>
      <c r="D35" s="57"/>
      <c r="E35" s="58"/>
      <c r="F35" s="59"/>
      <c r="G35" s="60"/>
      <c r="H35" s="60"/>
      <c r="I35" s="60"/>
      <c r="J35" s="60"/>
      <c r="K35" s="60"/>
      <c r="L35" s="60"/>
      <c r="M35" s="60"/>
      <c r="N35" s="60"/>
    </row>
    <row r="36" spans="1:14" x14ac:dyDescent="0.25">
      <c r="A36" s="61"/>
      <c r="B36" s="62"/>
      <c r="C36" s="62" t="s">
        <v>77</v>
      </c>
      <c r="D36" s="63"/>
      <c r="E36" s="64"/>
      <c r="F36" s="63">
        <v>65</v>
      </c>
      <c r="G36" s="64">
        <v>60</v>
      </c>
      <c r="H36" s="64">
        <v>261</v>
      </c>
      <c r="I36" s="64">
        <v>900</v>
      </c>
      <c r="J36" s="64">
        <v>12</v>
      </c>
      <c r="K36" s="64">
        <v>0.9</v>
      </c>
      <c r="L36" s="64">
        <v>1</v>
      </c>
      <c r="M36" s="64">
        <v>50</v>
      </c>
      <c r="N36" s="64">
        <v>1800</v>
      </c>
    </row>
    <row r="37" spans="1:14" x14ac:dyDescent="0.25">
      <c r="A37" s="65"/>
      <c r="B37" s="66"/>
      <c r="C37" s="65" t="s">
        <v>24</v>
      </c>
      <c r="D37" s="67"/>
      <c r="E37" s="41" t="s">
        <v>41</v>
      </c>
      <c r="F37" s="68">
        <f t="shared" ref="F37:N37" si="3">F34/F36%</f>
        <v>125.47692307692307</v>
      </c>
      <c r="G37" s="68">
        <f t="shared" si="3"/>
        <v>108.61666666666665</v>
      </c>
      <c r="H37" s="68">
        <f t="shared" si="3"/>
        <v>92</v>
      </c>
      <c r="I37" s="68">
        <f t="shared" si="3"/>
        <v>62.895555555555546</v>
      </c>
      <c r="J37" s="68">
        <f t="shared" si="3"/>
        <v>108.83333333333333</v>
      </c>
      <c r="K37" s="68">
        <f t="shared" si="3"/>
        <v>84.111111111111114</v>
      </c>
      <c r="L37" s="68">
        <f t="shared" si="3"/>
        <v>133.60000000000002</v>
      </c>
      <c r="M37" s="68">
        <f t="shared" si="3"/>
        <v>36.339999999999996</v>
      </c>
      <c r="N37" s="68">
        <f t="shared" si="3"/>
        <v>98.533333333333331</v>
      </c>
    </row>
    <row r="38" spans="1:14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8">
    <mergeCell ref="B3:N3"/>
    <mergeCell ref="B4:N4"/>
    <mergeCell ref="B5:N5"/>
    <mergeCell ref="A6:A8"/>
    <mergeCell ref="B6:B8"/>
    <mergeCell ref="I6:J7"/>
    <mergeCell ref="K6:M7"/>
    <mergeCell ref="N6:N7"/>
  </mergeCells>
  <pageMargins left="0" right="0" top="0" bottom="0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9" workbookViewId="0">
      <selection activeCell="F48" sqref="F48"/>
    </sheetView>
  </sheetViews>
  <sheetFormatPr defaultRowHeight="15" x14ac:dyDescent="0.25"/>
  <cols>
    <col min="1" max="1" width="6.42578125" customWidth="1"/>
    <col min="2" max="2" width="9.85546875" style="26" customWidth="1"/>
    <col min="4" max="4" width="36.85546875" customWidth="1"/>
    <col min="14" max="14" width="10.28515625" customWidth="1"/>
  </cols>
  <sheetData>
    <row r="1" spans="1:14" s="23" customFormat="1" x14ac:dyDescent="0.25">
      <c r="B1" s="26"/>
    </row>
    <row r="2" spans="1:14" s="23" customFormat="1" x14ac:dyDescent="0.25">
      <c r="B2" s="26"/>
    </row>
    <row r="3" spans="1:14" s="23" customFormat="1" x14ac:dyDescent="0.25">
      <c r="B3" s="26"/>
    </row>
    <row r="4" spans="1:14" ht="15.75" x14ac:dyDescent="0.25">
      <c r="A4" s="26"/>
      <c r="B4" s="107" t="s">
        <v>13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x14ac:dyDescent="0.25">
      <c r="A5" s="26"/>
      <c r="B5" s="107" t="s">
        <v>57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thickBot="1" x14ac:dyDescent="0.3">
      <c r="A6" s="26"/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5.75" x14ac:dyDescent="0.25">
      <c r="A7" s="111" t="s">
        <v>38</v>
      </c>
      <c r="B7" s="114" t="s">
        <v>39</v>
      </c>
      <c r="C7" s="2" t="s">
        <v>16</v>
      </c>
      <c r="D7" s="86"/>
      <c r="E7" s="86"/>
      <c r="F7" s="18"/>
      <c r="G7" s="20"/>
      <c r="H7" s="15"/>
      <c r="I7" s="116" t="s">
        <v>5</v>
      </c>
      <c r="J7" s="114"/>
      <c r="K7" s="119" t="s">
        <v>6</v>
      </c>
      <c r="L7" s="119"/>
      <c r="M7" s="114"/>
      <c r="N7" s="121" t="s">
        <v>7</v>
      </c>
    </row>
    <row r="8" spans="1:14" ht="16.5" thickBot="1" x14ac:dyDescent="0.3">
      <c r="A8" s="112"/>
      <c r="B8" s="115"/>
      <c r="C8" s="3" t="s">
        <v>17</v>
      </c>
      <c r="D8" s="87" t="s">
        <v>15</v>
      </c>
      <c r="E8" s="87" t="s">
        <v>1</v>
      </c>
      <c r="F8" s="19"/>
      <c r="G8" s="21"/>
      <c r="H8" s="16"/>
      <c r="I8" s="117"/>
      <c r="J8" s="118"/>
      <c r="K8" s="120"/>
      <c r="L8" s="120"/>
      <c r="M8" s="118"/>
      <c r="N8" s="122"/>
    </row>
    <row r="9" spans="1:14" ht="34.5" customHeight="1" x14ac:dyDescent="0.25">
      <c r="A9" s="113"/>
      <c r="B9" s="115"/>
      <c r="C9" s="3"/>
      <c r="D9" s="87" t="s">
        <v>0</v>
      </c>
      <c r="E9" s="69" t="s">
        <v>50</v>
      </c>
      <c r="F9" s="33" t="s">
        <v>2</v>
      </c>
      <c r="G9" s="34" t="s">
        <v>3</v>
      </c>
      <c r="H9" s="17" t="s">
        <v>4</v>
      </c>
      <c r="I9" s="87" t="s">
        <v>8</v>
      </c>
      <c r="J9" s="86" t="s">
        <v>9</v>
      </c>
      <c r="K9" s="22" t="s">
        <v>10</v>
      </c>
      <c r="L9" s="22" t="s">
        <v>53</v>
      </c>
      <c r="M9" s="87" t="s">
        <v>12</v>
      </c>
      <c r="N9" s="3" t="s">
        <v>64</v>
      </c>
    </row>
    <row r="10" spans="1:14" x14ac:dyDescent="0.25">
      <c r="A10" s="25"/>
      <c r="B10" s="25"/>
      <c r="C10" s="12"/>
      <c r="D10" s="7"/>
      <c r="E10" s="7"/>
      <c r="F10" s="8" t="s">
        <v>18</v>
      </c>
      <c r="G10" s="8"/>
      <c r="H10" s="9"/>
      <c r="I10" s="4"/>
      <c r="J10" s="5" t="s">
        <v>19</v>
      </c>
      <c r="K10" s="5"/>
      <c r="L10" s="5"/>
      <c r="M10" s="6"/>
      <c r="N10" s="12" t="s">
        <v>20</v>
      </c>
    </row>
    <row r="11" spans="1:14" s="23" customFormat="1" x14ac:dyDescent="0.25">
      <c r="A11" s="25"/>
      <c r="B11" s="7"/>
      <c r="C11" s="14" t="s">
        <v>21</v>
      </c>
      <c r="D11" s="8"/>
      <c r="E11" s="8"/>
      <c r="F11" s="5"/>
      <c r="G11" s="5"/>
      <c r="H11" s="5"/>
      <c r="I11" s="5"/>
      <c r="J11" s="5"/>
      <c r="K11" s="5"/>
      <c r="L11" s="5"/>
      <c r="M11" s="5"/>
      <c r="N11" s="6"/>
    </row>
    <row r="12" spans="1:14" x14ac:dyDescent="0.25">
      <c r="A12" s="25">
        <v>6</v>
      </c>
      <c r="B12" s="25">
        <v>94</v>
      </c>
      <c r="C12" s="25"/>
      <c r="D12" s="30" t="s">
        <v>79</v>
      </c>
      <c r="E12" s="24">
        <v>250</v>
      </c>
      <c r="F12" s="24">
        <v>7.5</v>
      </c>
      <c r="G12" s="25">
        <v>6.8</v>
      </c>
      <c r="H12" s="25">
        <v>21.4</v>
      </c>
      <c r="I12" s="25">
        <v>201</v>
      </c>
      <c r="J12" s="25">
        <v>1.41</v>
      </c>
      <c r="K12" s="25">
        <v>0.14000000000000001</v>
      </c>
      <c r="L12" s="25">
        <v>0.3</v>
      </c>
      <c r="M12" s="25">
        <v>1.1399999999999999</v>
      </c>
      <c r="N12" s="25">
        <v>177</v>
      </c>
    </row>
    <row r="13" spans="1:14" s="44" customFormat="1" x14ac:dyDescent="0.25">
      <c r="A13" s="39">
        <v>1</v>
      </c>
      <c r="B13" s="39">
        <v>2</v>
      </c>
      <c r="C13" s="39"/>
      <c r="D13" s="91" t="s">
        <v>116</v>
      </c>
      <c r="E13" s="38" t="s">
        <v>44</v>
      </c>
      <c r="F13" s="41">
        <v>2.4900000000000002</v>
      </c>
      <c r="G13" s="41">
        <v>3.93</v>
      </c>
      <c r="H13" s="41">
        <v>27.56</v>
      </c>
      <c r="I13" s="41">
        <v>10.9</v>
      </c>
      <c r="J13" s="41">
        <v>0.87</v>
      </c>
      <c r="K13" s="41">
        <v>0.05</v>
      </c>
      <c r="L13" s="78">
        <v>0.03</v>
      </c>
      <c r="M13" s="41">
        <v>0.1</v>
      </c>
      <c r="N13" s="41">
        <v>155</v>
      </c>
    </row>
    <row r="14" spans="1:14" s="23" customFormat="1" x14ac:dyDescent="0.25">
      <c r="A14" s="25">
        <v>12</v>
      </c>
      <c r="B14" s="25">
        <v>397</v>
      </c>
      <c r="C14" s="25"/>
      <c r="D14" s="31" t="s">
        <v>54</v>
      </c>
      <c r="E14" s="25">
        <v>180</v>
      </c>
      <c r="F14" s="25">
        <v>3.67</v>
      </c>
      <c r="G14" s="25">
        <v>3.19</v>
      </c>
      <c r="H14" s="25">
        <v>15.82</v>
      </c>
      <c r="I14" s="25">
        <v>137</v>
      </c>
      <c r="J14" s="25">
        <v>0.43</v>
      </c>
      <c r="K14" s="25">
        <v>0.05</v>
      </c>
      <c r="L14" s="25">
        <v>0.17</v>
      </c>
      <c r="M14" s="25">
        <v>1.43</v>
      </c>
      <c r="N14" s="25">
        <v>107</v>
      </c>
    </row>
    <row r="15" spans="1:14" x14ac:dyDescent="0.25">
      <c r="A15" s="88"/>
      <c r="B15" s="2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25"/>
      <c r="B16" s="25"/>
      <c r="C16" s="12"/>
      <c r="D16" s="29" t="s">
        <v>23</v>
      </c>
      <c r="E16" s="25"/>
      <c r="F16" s="29">
        <f t="shared" ref="F16:N16" si="0">SUM(F12:F15)</f>
        <v>13.66</v>
      </c>
      <c r="G16" s="29">
        <f t="shared" si="0"/>
        <v>13.92</v>
      </c>
      <c r="H16" s="29">
        <f t="shared" si="0"/>
        <v>64.78</v>
      </c>
      <c r="I16" s="29">
        <f t="shared" si="0"/>
        <v>348.9</v>
      </c>
      <c r="J16" s="29">
        <f t="shared" si="0"/>
        <v>2.71</v>
      </c>
      <c r="K16" s="29">
        <f t="shared" si="0"/>
        <v>0.24</v>
      </c>
      <c r="L16" s="29">
        <f t="shared" si="0"/>
        <v>0.5</v>
      </c>
      <c r="M16" s="29">
        <f t="shared" si="0"/>
        <v>2.67</v>
      </c>
      <c r="N16" s="29">
        <f t="shared" si="0"/>
        <v>439</v>
      </c>
    </row>
    <row r="17" spans="1:14" x14ac:dyDescent="0.25">
      <c r="A17" s="71"/>
      <c r="B17" s="71"/>
      <c r="C17" s="72" t="s">
        <v>51</v>
      </c>
      <c r="D17" s="73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x14ac:dyDescent="0.25">
      <c r="A18" s="25" t="s">
        <v>33</v>
      </c>
      <c r="B18" s="25" t="s">
        <v>33</v>
      </c>
      <c r="C18" s="27"/>
      <c r="D18" s="31" t="s">
        <v>82</v>
      </c>
      <c r="E18" s="25">
        <v>180</v>
      </c>
      <c r="F18" s="25">
        <v>0.75</v>
      </c>
      <c r="G18" s="25">
        <v>0</v>
      </c>
      <c r="H18" s="25">
        <v>15.15</v>
      </c>
      <c r="I18" s="25">
        <v>10.5</v>
      </c>
      <c r="J18" s="25">
        <v>2.1</v>
      </c>
      <c r="K18" s="25">
        <v>0.02</v>
      </c>
      <c r="L18" s="25">
        <v>0.02</v>
      </c>
      <c r="M18" s="25">
        <v>3</v>
      </c>
      <c r="N18" s="25">
        <v>64</v>
      </c>
    </row>
    <row r="19" spans="1:14" x14ac:dyDescent="0.25">
      <c r="A19" s="29"/>
      <c r="B19" s="75"/>
      <c r="C19" s="75"/>
      <c r="D19" s="75" t="s">
        <v>23</v>
      </c>
      <c r="E19" s="75"/>
      <c r="F19" s="75">
        <f t="shared" ref="F19:N19" si="1">SUM(F18)</f>
        <v>0.75</v>
      </c>
      <c r="G19" s="75">
        <f t="shared" si="1"/>
        <v>0</v>
      </c>
      <c r="H19" s="75">
        <f t="shared" si="1"/>
        <v>15.15</v>
      </c>
      <c r="I19" s="75">
        <f t="shared" si="1"/>
        <v>10.5</v>
      </c>
      <c r="J19" s="75">
        <f t="shared" si="1"/>
        <v>2.1</v>
      </c>
      <c r="K19" s="75">
        <f t="shared" si="1"/>
        <v>0.02</v>
      </c>
      <c r="L19" s="75">
        <f t="shared" si="1"/>
        <v>0.02</v>
      </c>
      <c r="M19" s="75">
        <f t="shared" si="1"/>
        <v>3</v>
      </c>
      <c r="N19" s="75">
        <f t="shared" si="1"/>
        <v>64</v>
      </c>
    </row>
    <row r="20" spans="1:14" x14ac:dyDescent="0.25">
      <c r="A20" s="26"/>
      <c r="C20" s="13" t="s">
        <v>22</v>
      </c>
      <c r="D20" s="26"/>
      <c r="E20" s="26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44" customFormat="1" x14ac:dyDescent="0.25">
      <c r="A21" s="41" t="s">
        <v>109</v>
      </c>
      <c r="B21" s="81" t="s">
        <v>109</v>
      </c>
      <c r="C21" s="42"/>
      <c r="D21" s="48" t="s">
        <v>113</v>
      </c>
      <c r="E21" s="41">
        <v>50</v>
      </c>
      <c r="F21" s="41">
        <v>0.45</v>
      </c>
      <c r="G21" s="41">
        <v>2.2999999999999998</v>
      </c>
      <c r="H21" s="41">
        <v>2.9</v>
      </c>
      <c r="I21" s="41">
        <v>9.08</v>
      </c>
      <c r="J21" s="41">
        <v>0.3</v>
      </c>
      <c r="K21" s="41">
        <v>0.01</v>
      </c>
      <c r="L21" s="41">
        <v>1.0999999999999999E-2</v>
      </c>
      <c r="M21" s="41">
        <v>2.7</v>
      </c>
      <c r="N21" s="41">
        <v>21</v>
      </c>
    </row>
    <row r="22" spans="1:14" s="44" customFormat="1" x14ac:dyDescent="0.25">
      <c r="A22" s="41">
        <v>31</v>
      </c>
      <c r="B22" s="81" t="s">
        <v>48</v>
      </c>
      <c r="C22" s="42"/>
      <c r="D22" s="48" t="s">
        <v>114</v>
      </c>
      <c r="E22" s="41">
        <v>250</v>
      </c>
      <c r="F22" s="41">
        <v>2.1</v>
      </c>
      <c r="G22" s="41">
        <v>5.0999999999999996</v>
      </c>
      <c r="H22" s="41">
        <v>16.5</v>
      </c>
      <c r="I22" s="41">
        <v>26.4</v>
      </c>
      <c r="J22" s="41">
        <v>0.9</v>
      </c>
      <c r="K22" s="41">
        <v>0.09</v>
      </c>
      <c r="L22" s="41">
        <v>0.06</v>
      </c>
      <c r="M22" s="41">
        <v>7.53</v>
      </c>
      <c r="N22" s="41">
        <v>120</v>
      </c>
    </row>
    <row r="23" spans="1:14" x14ac:dyDescent="0.25">
      <c r="A23" s="41">
        <v>49</v>
      </c>
      <c r="B23" s="81" t="s">
        <v>73</v>
      </c>
      <c r="C23" s="42"/>
      <c r="D23" s="48" t="s">
        <v>74</v>
      </c>
      <c r="E23" s="41">
        <v>80</v>
      </c>
      <c r="F23" s="41">
        <v>10.3</v>
      </c>
      <c r="G23" s="41">
        <v>8.15</v>
      </c>
      <c r="H23" s="41">
        <v>2.62</v>
      </c>
      <c r="I23" s="41">
        <v>18.600000000000001</v>
      </c>
      <c r="J23" s="41">
        <v>0.79</v>
      </c>
      <c r="K23" s="41">
        <v>0.02</v>
      </c>
      <c r="L23" s="41">
        <v>7.0000000000000007E-2</v>
      </c>
      <c r="M23" s="41">
        <v>0.5</v>
      </c>
      <c r="N23" s="41">
        <v>125</v>
      </c>
    </row>
    <row r="24" spans="1:14" x14ac:dyDescent="0.25">
      <c r="A24" s="41">
        <v>38</v>
      </c>
      <c r="B24" s="41">
        <v>321</v>
      </c>
      <c r="C24" s="42"/>
      <c r="D24" s="48" t="s">
        <v>58</v>
      </c>
      <c r="E24" s="41">
        <v>150</v>
      </c>
      <c r="F24" s="41">
        <v>3.68</v>
      </c>
      <c r="G24" s="41">
        <v>5.76</v>
      </c>
      <c r="H24" s="41">
        <v>24.52</v>
      </c>
      <c r="I24" s="41">
        <v>44.37</v>
      </c>
      <c r="J24" s="41">
        <v>1.2</v>
      </c>
      <c r="K24" s="41">
        <v>1.67</v>
      </c>
      <c r="L24" s="41">
        <v>0.13</v>
      </c>
      <c r="M24" s="41">
        <v>21.8</v>
      </c>
      <c r="N24" s="41">
        <v>138</v>
      </c>
    </row>
    <row r="25" spans="1:14" s="23" customFormat="1" x14ac:dyDescent="0.25">
      <c r="A25" s="25" t="s">
        <v>33</v>
      </c>
      <c r="B25" s="25" t="s">
        <v>33</v>
      </c>
      <c r="C25" s="27"/>
      <c r="D25" s="48" t="s">
        <v>75</v>
      </c>
      <c r="E25" s="41">
        <v>60</v>
      </c>
      <c r="F25" s="25">
        <v>4.32</v>
      </c>
      <c r="G25" s="25">
        <v>0.72</v>
      </c>
      <c r="H25" s="25">
        <v>35</v>
      </c>
      <c r="I25" s="25">
        <v>8.75</v>
      </c>
      <c r="J25" s="25">
        <v>1</v>
      </c>
      <c r="K25" s="25">
        <v>0.05</v>
      </c>
      <c r="L25" s="25">
        <v>0.02</v>
      </c>
      <c r="M25" s="25">
        <v>0</v>
      </c>
      <c r="N25" s="25">
        <v>156</v>
      </c>
    </row>
    <row r="26" spans="1:14" s="23" customFormat="1" x14ac:dyDescent="0.25">
      <c r="A26" s="25" t="s">
        <v>109</v>
      </c>
      <c r="B26" s="25" t="s">
        <v>33</v>
      </c>
      <c r="C26" s="27"/>
      <c r="D26" s="48" t="s">
        <v>36</v>
      </c>
      <c r="E26" s="41">
        <v>50</v>
      </c>
      <c r="F26" s="41">
        <v>3.3</v>
      </c>
      <c r="G26" s="41">
        <v>0.43</v>
      </c>
      <c r="H26" s="41">
        <v>20.100000000000001</v>
      </c>
      <c r="I26" s="41">
        <v>9.6300000000000008</v>
      </c>
      <c r="J26" s="41">
        <v>0.83</v>
      </c>
      <c r="K26" s="41">
        <v>7.0000000000000007E-2</v>
      </c>
      <c r="L26" s="78">
        <v>0.03</v>
      </c>
      <c r="M26" s="41">
        <v>0</v>
      </c>
      <c r="N26" s="41">
        <v>117</v>
      </c>
    </row>
    <row r="27" spans="1:14" s="23" customFormat="1" x14ac:dyDescent="0.25">
      <c r="A27" s="25">
        <v>22</v>
      </c>
      <c r="B27" s="25">
        <v>398</v>
      </c>
      <c r="C27" s="27"/>
      <c r="D27" s="31" t="s">
        <v>49</v>
      </c>
      <c r="E27" s="25">
        <v>180</v>
      </c>
      <c r="F27" s="25">
        <v>0.61</v>
      </c>
      <c r="G27" s="25">
        <v>0.25</v>
      </c>
      <c r="H27" s="25">
        <v>18.670000000000002</v>
      </c>
      <c r="I27" s="25">
        <v>19.2</v>
      </c>
      <c r="J27" s="25">
        <v>0.56999999999999995</v>
      </c>
      <c r="K27" s="25">
        <v>0.01</v>
      </c>
      <c r="L27" s="25">
        <v>0.05</v>
      </c>
      <c r="M27" s="25">
        <v>90</v>
      </c>
      <c r="N27" s="25">
        <v>79</v>
      </c>
    </row>
    <row r="28" spans="1:14" x14ac:dyDescent="0.25">
      <c r="A28" s="29"/>
      <c r="B28" s="29"/>
      <c r="C28" s="29"/>
      <c r="D28" s="29" t="s">
        <v>23</v>
      </c>
      <c r="E28" s="29"/>
      <c r="F28" s="29">
        <f t="shared" ref="F28:M28" si="2">SUM(F22:F27)</f>
        <v>24.310000000000002</v>
      </c>
      <c r="G28" s="29">
        <f t="shared" si="2"/>
        <v>20.409999999999997</v>
      </c>
      <c r="H28" s="29">
        <f t="shared" si="2"/>
        <v>117.41000000000001</v>
      </c>
      <c r="I28" s="29">
        <f t="shared" si="2"/>
        <v>126.95</v>
      </c>
      <c r="J28" s="29">
        <f t="shared" si="2"/>
        <v>5.29</v>
      </c>
      <c r="K28" s="29">
        <f t="shared" si="2"/>
        <v>1.9100000000000001</v>
      </c>
      <c r="L28" s="29">
        <f t="shared" si="2"/>
        <v>0.36000000000000004</v>
      </c>
      <c r="M28" s="29">
        <f t="shared" si="2"/>
        <v>119.83</v>
      </c>
      <c r="N28" s="29">
        <f>SUM(N21:N27)</f>
        <v>756</v>
      </c>
    </row>
    <row r="29" spans="1:14" x14ac:dyDescent="0.25">
      <c r="A29" s="47"/>
      <c r="B29" s="47"/>
      <c r="C29" s="85" t="s">
        <v>100</v>
      </c>
      <c r="D29" s="47"/>
      <c r="E29" s="47"/>
      <c r="F29" s="44"/>
      <c r="G29" s="44"/>
      <c r="H29" s="44"/>
      <c r="I29" s="44"/>
      <c r="J29" s="44"/>
      <c r="K29" s="44"/>
      <c r="L29" s="44"/>
      <c r="M29" s="44"/>
      <c r="N29" s="44"/>
    </row>
    <row r="30" spans="1:14" s="44" customFormat="1" x14ac:dyDescent="0.25">
      <c r="A30" s="41">
        <v>64</v>
      </c>
      <c r="B30" s="25">
        <v>208</v>
      </c>
      <c r="C30" s="42"/>
      <c r="D30" s="48" t="s">
        <v>115</v>
      </c>
      <c r="E30" s="41">
        <v>155</v>
      </c>
      <c r="F30" s="41">
        <v>7.73</v>
      </c>
      <c r="G30" s="41">
        <v>6.91</v>
      </c>
      <c r="H30" s="41">
        <v>23.03</v>
      </c>
      <c r="I30" s="41">
        <v>27.1</v>
      </c>
      <c r="J30" s="41">
        <v>1.4</v>
      </c>
      <c r="K30" s="41">
        <v>0.06</v>
      </c>
      <c r="L30" s="41">
        <v>0.11</v>
      </c>
      <c r="M30" s="41">
        <v>0.33</v>
      </c>
      <c r="N30" s="41">
        <v>205</v>
      </c>
    </row>
    <row r="31" spans="1:14" s="44" customFormat="1" x14ac:dyDescent="0.25">
      <c r="A31" s="39" t="s">
        <v>33</v>
      </c>
      <c r="B31" s="39"/>
      <c r="C31" s="39"/>
      <c r="D31" s="91" t="s">
        <v>101</v>
      </c>
      <c r="E31" s="38" t="s">
        <v>102</v>
      </c>
      <c r="F31" s="41">
        <v>3.85</v>
      </c>
      <c r="G31" s="41">
        <v>4.55</v>
      </c>
      <c r="H31" s="41">
        <v>35.450000000000003</v>
      </c>
      <c r="I31" s="41">
        <v>11</v>
      </c>
      <c r="J31" s="41">
        <v>0.53</v>
      </c>
      <c r="K31" s="41">
        <v>7.0000000000000007E-2</v>
      </c>
      <c r="L31" s="78">
        <v>0.03</v>
      </c>
      <c r="M31" s="41"/>
      <c r="N31" s="41">
        <v>198</v>
      </c>
    </row>
    <row r="32" spans="1:14" s="23" customFormat="1" x14ac:dyDescent="0.25">
      <c r="A32" s="25">
        <v>9</v>
      </c>
      <c r="B32" s="25">
        <v>376</v>
      </c>
      <c r="C32" s="27"/>
      <c r="D32" s="31" t="s">
        <v>35</v>
      </c>
      <c r="E32" s="25">
        <v>180</v>
      </c>
      <c r="F32" s="25">
        <v>0.4</v>
      </c>
      <c r="G32" s="25">
        <v>0.02</v>
      </c>
      <c r="H32" s="25">
        <v>25</v>
      </c>
      <c r="I32" s="25">
        <v>28.6</v>
      </c>
      <c r="J32" s="25">
        <v>1.1000000000000001</v>
      </c>
      <c r="K32" s="25">
        <v>0</v>
      </c>
      <c r="L32" s="25">
        <v>0</v>
      </c>
      <c r="M32" s="25">
        <v>0.36</v>
      </c>
      <c r="N32" s="25">
        <v>102</v>
      </c>
    </row>
    <row r="33" spans="1:14" s="23" customFormat="1" x14ac:dyDescent="0.25">
      <c r="A33" s="25"/>
      <c r="B33" s="25"/>
      <c r="C33" s="27"/>
      <c r="D33" s="31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41"/>
      <c r="B34" s="41"/>
      <c r="C34" s="43"/>
      <c r="D34" s="45" t="s">
        <v>23</v>
      </c>
      <c r="E34" s="41"/>
      <c r="F34" s="45">
        <f>SUM(F30:F33)</f>
        <v>11.98</v>
      </c>
      <c r="G34" s="45">
        <f t="shared" ref="G34:N34" si="3">SUM(G30:G33)</f>
        <v>11.48</v>
      </c>
      <c r="H34" s="45">
        <f t="shared" si="3"/>
        <v>83.48</v>
      </c>
      <c r="I34" s="45">
        <f t="shared" si="3"/>
        <v>66.7</v>
      </c>
      <c r="J34" s="45">
        <f t="shared" si="3"/>
        <v>3.0300000000000002</v>
      </c>
      <c r="K34" s="45">
        <f t="shared" si="3"/>
        <v>0.13</v>
      </c>
      <c r="L34" s="45">
        <f t="shared" si="3"/>
        <v>0.14000000000000001</v>
      </c>
      <c r="M34" s="45">
        <f t="shared" si="3"/>
        <v>0.69</v>
      </c>
      <c r="N34" s="45">
        <f t="shared" si="3"/>
        <v>505</v>
      </c>
    </row>
    <row r="35" spans="1:14" ht="25.5" x14ac:dyDescent="0.25">
      <c r="A35" s="47"/>
      <c r="B35" s="47"/>
      <c r="C35" s="44"/>
      <c r="D35" s="47"/>
      <c r="E35" s="47"/>
      <c r="F35" s="50" t="s">
        <v>25</v>
      </c>
      <c r="G35" s="50" t="s">
        <v>26</v>
      </c>
      <c r="H35" s="50" t="s">
        <v>27</v>
      </c>
      <c r="I35" s="51" t="s">
        <v>8</v>
      </c>
      <c r="J35" s="52" t="s">
        <v>9</v>
      </c>
      <c r="K35" s="53" t="s">
        <v>10</v>
      </c>
      <c r="L35" s="54" t="s">
        <v>11</v>
      </c>
      <c r="M35" s="54" t="s">
        <v>12</v>
      </c>
      <c r="N35" s="50" t="s">
        <v>28</v>
      </c>
    </row>
    <row r="36" spans="1:14" x14ac:dyDescent="0.25">
      <c r="A36" s="55"/>
      <c r="B36" s="56" t="s">
        <v>40</v>
      </c>
      <c r="C36" s="56"/>
      <c r="D36" s="57"/>
      <c r="E36" s="57"/>
      <c r="F36" s="45">
        <f t="shared" ref="F36:N36" si="4">F16+F19+F28+F34</f>
        <v>50.7</v>
      </c>
      <c r="G36" s="45">
        <f t="shared" si="4"/>
        <v>45.81</v>
      </c>
      <c r="H36" s="45">
        <f t="shared" si="4"/>
        <v>280.82000000000005</v>
      </c>
      <c r="I36" s="45">
        <f t="shared" si="4"/>
        <v>553.04999999999995</v>
      </c>
      <c r="J36" s="45">
        <f t="shared" si="4"/>
        <v>13.130000000000003</v>
      </c>
      <c r="K36" s="45">
        <f t="shared" si="4"/>
        <v>2.2999999999999998</v>
      </c>
      <c r="L36" s="45">
        <f t="shared" si="4"/>
        <v>1.02</v>
      </c>
      <c r="M36" s="45">
        <f t="shared" si="4"/>
        <v>126.19</v>
      </c>
      <c r="N36" s="45">
        <f t="shared" si="4"/>
        <v>1764</v>
      </c>
    </row>
    <row r="37" spans="1:14" x14ac:dyDescent="0.25">
      <c r="A37" s="55"/>
      <c r="B37" s="56"/>
      <c r="C37" s="56" t="s">
        <v>76</v>
      </c>
      <c r="D37" s="57"/>
      <c r="E37" s="58"/>
      <c r="F37" s="59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A38" s="61"/>
      <c r="B38" s="62"/>
      <c r="C38" s="62" t="s">
        <v>77</v>
      </c>
      <c r="D38" s="63"/>
      <c r="E38" s="64"/>
      <c r="F38" s="63">
        <v>65</v>
      </c>
      <c r="G38" s="64">
        <v>60</v>
      </c>
      <c r="H38" s="64">
        <v>261</v>
      </c>
      <c r="I38" s="64">
        <v>900</v>
      </c>
      <c r="J38" s="64">
        <v>12</v>
      </c>
      <c r="K38" s="64">
        <v>0.9</v>
      </c>
      <c r="L38" s="64">
        <v>1</v>
      </c>
      <c r="M38" s="64">
        <v>50</v>
      </c>
      <c r="N38" s="64">
        <v>1800</v>
      </c>
    </row>
    <row r="39" spans="1:14" x14ac:dyDescent="0.25">
      <c r="A39" s="65"/>
      <c r="B39" s="97"/>
      <c r="C39" s="65" t="s">
        <v>24</v>
      </c>
      <c r="D39" s="67"/>
      <c r="E39" s="41" t="s">
        <v>41</v>
      </c>
      <c r="F39" s="68">
        <f>F36/F38%</f>
        <v>78</v>
      </c>
      <c r="G39" s="68">
        <f t="shared" ref="G39:N39" si="5">G36/G38%</f>
        <v>76.350000000000009</v>
      </c>
      <c r="H39" s="68">
        <f t="shared" si="5"/>
        <v>107.59386973180079</v>
      </c>
      <c r="I39" s="68">
        <f t="shared" si="5"/>
        <v>61.449999999999996</v>
      </c>
      <c r="J39" s="68">
        <f t="shared" si="5"/>
        <v>109.41666666666669</v>
      </c>
      <c r="K39" s="68">
        <f t="shared" si="5"/>
        <v>255.55555555555551</v>
      </c>
      <c r="L39" s="68">
        <f t="shared" si="5"/>
        <v>102</v>
      </c>
      <c r="M39" s="68">
        <f t="shared" si="5"/>
        <v>252.38</v>
      </c>
      <c r="N39" s="68">
        <f t="shared" si="5"/>
        <v>98</v>
      </c>
    </row>
  </sheetData>
  <mergeCells count="8">
    <mergeCell ref="B4:N4"/>
    <mergeCell ref="B5:N5"/>
    <mergeCell ref="B6:N6"/>
    <mergeCell ref="A7:A9"/>
    <mergeCell ref="B7:B9"/>
    <mergeCell ref="I7:J8"/>
    <mergeCell ref="K7:M8"/>
    <mergeCell ref="N7:N8"/>
  </mergeCells>
  <pageMargins left="0" right="0" top="0" bottom="0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B29" workbookViewId="0">
      <selection activeCell="G45" sqref="G45"/>
    </sheetView>
  </sheetViews>
  <sheetFormatPr defaultRowHeight="15" x14ac:dyDescent="0.25"/>
  <cols>
    <col min="4" max="4" width="40.5703125" customWidth="1"/>
    <col min="5" max="5" width="11.7109375" customWidth="1"/>
    <col min="6" max="6" width="10.140625" bestFit="1" customWidth="1"/>
    <col min="13" max="13" width="7.42578125" customWidth="1"/>
    <col min="14" max="14" width="11.140625" customWidth="1"/>
    <col min="16" max="16" width="10.140625" bestFit="1" customWidth="1"/>
  </cols>
  <sheetData>
    <row r="1" spans="1:14" s="23" customFormat="1" x14ac:dyDescent="0.25"/>
    <row r="2" spans="1:14" s="23" customFormat="1" x14ac:dyDescent="0.25"/>
    <row r="5" spans="1:14" ht="15.75" x14ac:dyDescent="0.25">
      <c r="A5" s="26"/>
      <c r="B5" s="107" t="s">
        <v>13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x14ac:dyDescent="0.25">
      <c r="A6" s="26"/>
      <c r="B6" s="107" t="s">
        <v>55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15.75" thickBot="1" x14ac:dyDescent="0.3">
      <c r="A7" s="26"/>
      <c r="B7" s="109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15.75" x14ac:dyDescent="0.25">
      <c r="A8" s="111" t="s">
        <v>38</v>
      </c>
      <c r="B8" s="114" t="s">
        <v>39</v>
      </c>
      <c r="C8" s="2" t="s">
        <v>16</v>
      </c>
      <c r="D8" s="76"/>
      <c r="E8" s="76"/>
      <c r="F8" s="18"/>
      <c r="G8" s="20"/>
      <c r="H8" s="15"/>
      <c r="I8" s="116" t="s">
        <v>5</v>
      </c>
      <c r="J8" s="114"/>
      <c r="K8" s="119" t="s">
        <v>6</v>
      </c>
      <c r="L8" s="119"/>
      <c r="M8" s="114"/>
      <c r="N8" s="121" t="s">
        <v>7</v>
      </c>
    </row>
    <row r="9" spans="1:14" ht="16.5" thickBot="1" x14ac:dyDescent="0.3">
      <c r="A9" s="112"/>
      <c r="B9" s="115"/>
      <c r="C9" s="3" t="s">
        <v>17</v>
      </c>
      <c r="D9" s="77" t="s">
        <v>15</v>
      </c>
      <c r="E9" s="77" t="s">
        <v>1</v>
      </c>
      <c r="F9" s="19"/>
      <c r="G9" s="21"/>
      <c r="H9" s="16"/>
      <c r="I9" s="117"/>
      <c r="J9" s="118"/>
      <c r="K9" s="120"/>
      <c r="L9" s="120"/>
      <c r="M9" s="118"/>
      <c r="N9" s="122"/>
    </row>
    <row r="10" spans="1:14" ht="29.25" customHeight="1" x14ac:dyDescent="0.25">
      <c r="A10" s="113"/>
      <c r="B10" s="115"/>
      <c r="C10" s="3"/>
      <c r="D10" s="77" t="s">
        <v>0</v>
      </c>
      <c r="E10" s="69" t="s">
        <v>50</v>
      </c>
      <c r="F10" s="33" t="s">
        <v>2</v>
      </c>
      <c r="G10" s="34" t="s">
        <v>3</v>
      </c>
      <c r="H10" s="17" t="s">
        <v>4</v>
      </c>
      <c r="I10" s="77" t="s">
        <v>8</v>
      </c>
      <c r="J10" s="76" t="s">
        <v>9</v>
      </c>
      <c r="K10" s="22" t="s">
        <v>10</v>
      </c>
      <c r="L10" s="22" t="s">
        <v>53</v>
      </c>
      <c r="M10" s="77" t="s">
        <v>12</v>
      </c>
      <c r="N10" s="3" t="s">
        <v>64</v>
      </c>
    </row>
    <row r="11" spans="1:14" x14ac:dyDescent="0.25">
      <c r="A11" s="25"/>
      <c r="B11" s="25"/>
      <c r="C11" s="12"/>
      <c r="D11" s="7"/>
      <c r="E11" s="7"/>
      <c r="F11" s="8" t="s">
        <v>18</v>
      </c>
      <c r="G11" s="8"/>
      <c r="H11" s="9"/>
      <c r="I11" s="4"/>
      <c r="J11" s="5" t="s">
        <v>19</v>
      </c>
      <c r="K11" s="5"/>
      <c r="L11" s="5"/>
      <c r="M11" s="6"/>
      <c r="N11" s="12" t="s">
        <v>20</v>
      </c>
    </row>
    <row r="12" spans="1:14" x14ac:dyDescent="0.25">
      <c r="A12" s="25"/>
      <c r="B12" s="7"/>
      <c r="C12" s="14" t="s">
        <v>21</v>
      </c>
      <c r="D12" s="8"/>
      <c r="E12" s="8"/>
      <c r="F12" s="5"/>
      <c r="G12" s="5"/>
      <c r="H12" s="5"/>
      <c r="I12" s="5"/>
      <c r="J12" s="5"/>
      <c r="K12" s="5"/>
      <c r="L12" s="5"/>
      <c r="M12" s="5"/>
      <c r="N12" s="6"/>
    </row>
    <row r="13" spans="1:14" s="44" customFormat="1" x14ac:dyDescent="0.25">
      <c r="A13" s="41">
        <v>7</v>
      </c>
      <c r="B13" s="41">
        <v>185</v>
      </c>
      <c r="C13" s="41"/>
      <c r="D13" s="79" t="s">
        <v>43</v>
      </c>
      <c r="E13" s="80">
        <v>250</v>
      </c>
      <c r="F13" s="80">
        <v>4.0999999999999996</v>
      </c>
      <c r="G13" s="41">
        <v>4.9000000000000004</v>
      </c>
      <c r="H13" s="41">
        <v>22.1</v>
      </c>
      <c r="I13" s="41">
        <v>8</v>
      </c>
      <c r="J13" s="41">
        <v>0.32</v>
      </c>
      <c r="K13" s="41">
        <v>0.04</v>
      </c>
      <c r="L13" s="41">
        <v>0.02</v>
      </c>
      <c r="M13" s="41">
        <v>0</v>
      </c>
      <c r="N13" s="41">
        <v>142</v>
      </c>
    </row>
    <row r="14" spans="1:14" s="23" customFormat="1" x14ac:dyDescent="0.25">
      <c r="A14" s="35">
        <v>3</v>
      </c>
      <c r="B14" s="39">
        <v>3</v>
      </c>
      <c r="C14" s="35"/>
      <c r="D14" s="36" t="s">
        <v>131</v>
      </c>
      <c r="E14" s="38" t="s">
        <v>44</v>
      </c>
      <c r="F14" s="41">
        <v>4.7300000000000004</v>
      </c>
      <c r="G14" s="41">
        <v>6.88</v>
      </c>
      <c r="H14" s="41">
        <v>14.56</v>
      </c>
      <c r="I14" s="41">
        <v>96.1</v>
      </c>
      <c r="J14" s="41">
        <v>0.71</v>
      </c>
      <c r="K14" s="41">
        <v>0.05</v>
      </c>
      <c r="L14" s="78">
        <v>0.05</v>
      </c>
      <c r="M14" s="41">
        <v>7.0000000000000007E-2</v>
      </c>
      <c r="N14" s="41">
        <v>139</v>
      </c>
    </row>
    <row r="15" spans="1:14" s="44" customFormat="1" x14ac:dyDescent="0.25">
      <c r="A15" s="41">
        <v>16</v>
      </c>
      <c r="B15" s="41">
        <v>394</v>
      </c>
      <c r="C15" s="43"/>
      <c r="D15" s="48" t="s">
        <v>80</v>
      </c>
      <c r="E15" s="41">
        <v>180</v>
      </c>
      <c r="F15" s="41">
        <v>2.67</v>
      </c>
      <c r="G15" s="41">
        <v>2.34</v>
      </c>
      <c r="H15" s="41">
        <v>14.31</v>
      </c>
      <c r="I15" s="41">
        <v>113.9</v>
      </c>
      <c r="J15" s="41">
        <v>0.37</v>
      </c>
      <c r="K15" s="41">
        <v>0.04</v>
      </c>
      <c r="L15" s="41">
        <v>0.14000000000000001</v>
      </c>
      <c r="M15" s="41">
        <v>1.2</v>
      </c>
      <c r="N15" s="41">
        <v>89</v>
      </c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6" x14ac:dyDescent="0.25">
      <c r="A17" s="25"/>
      <c r="B17" s="25"/>
      <c r="C17" s="12"/>
      <c r="D17" s="29" t="s">
        <v>23</v>
      </c>
      <c r="E17" s="25"/>
      <c r="F17" s="29">
        <f>SUM(F13:F16)</f>
        <v>11.5</v>
      </c>
      <c r="G17" s="29">
        <f t="shared" ref="G17:N17" si="0">SUM(G13:G16)</f>
        <v>14.120000000000001</v>
      </c>
      <c r="H17" s="29">
        <f t="shared" si="0"/>
        <v>50.970000000000006</v>
      </c>
      <c r="I17" s="29">
        <f t="shared" si="0"/>
        <v>218</v>
      </c>
      <c r="J17" s="29">
        <f t="shared" si="0"/>
        <v>1.4</v>
      </c>
      <c r="K17" s="29">
        <f t="shared" si="0"/>
        <v>0.13</v>
      </c>
      <c r="L17" s="29">
        <f t="shared" si="0"/>
        <v>0.21000000000000002</v>
      </c>
      <c r="M17" s="29">
        <f t="shared" si="0"/>
        <v>1.27</v>
      </c>
      <c r="N17" s="29">
        <f t="shared" si="0"/>
        <v>370</v>
      </c>
    </row>
    <row r="18" spans="1:16" x14ac:dyDescent="0.25">
      <c r="A18" s="71"/>
      <c r="B18" s="71"/>
      <c r="C18" s="72" t="s">
        <v>51</v>
      </c>
      <c r="D18" s="73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6" s="44" customFormat="1" x14ac:dyDescent="0.25">
      <c r="A19" s="41" t="s">
        <v>109</v>
      </c>
      <c r="B19" s="41" t="s">
        <v>109</v>
      </c>
      <c r="C19" s="42"/>
      <c r="D19" s="48" t="s">
        <v>117</v>
      </c>
      <c r="E19" s="41">
        <v>150</v>
      </c>
      <c r="F19" s="41">
        <v>4.3499999999999996</v>
      </c>
      <c r="G19" s="41">
        <v>3.75</v>
      </c>
      <c r="H19" s="41">
        <v>6.3</v>
      </c>
      <c r="I19" s="41">
        <v>186</v>
      </c>
      <c r="J19" s="41">
        <v>0.15</v>
      </c>
      <c r="K19" s="41">
        <v>0.03</v>
      </c>
      <c r="L19" s="41">
        <v>0.2</v>
      </c>
      <c r="M19" s="41">
        <v>0.45</v>
      </c>
      <c r="N19" s="41">
        <v>76</v>
      </c>
    </row>
    <row r="20" spans="1:16" x14ac:dyDescent="0.25">
      <c r="A20" s="29"/>
      <c r="B20" s="75"/>
      <c r="C20" s="75"/>
      <c r="D20" s="75" t="s">
        <v>23</v>
      </c>
      <c r="E20" s="75"/>
      <c r="F20" s="75">
        <f>SUM(F19)</f>
        <v>4.3499999999999996</v>
      </c>
      <c r="G20" s="75">
        <f t="shared" ref="G20:N20" si="1">SUM(G19)</f>
        <v>3.75</v>
      </c>
      <c r="H20" s="75">
        <f t="shared" si="1"/>
        <v>6.3</v>
      </c>
      <c r="I20" s="75">
        <f t="shared" si="1"/>
        <v>186</v>
      </c>
      <c r="J20" s="75">
        <f t="shared" si="1"/>
        <v>0.15</v>
      </c>
      <c r="K20" s="75">
        <f t="shared" si="1"/>
        <v>0.03</v>
      </c>
      <c r="L20" s="75">
        <f t="shared" si="1"/>
        <v>0.2</v>
      </c>
      <c r="M20" s="75">
        <f t="shared" si="1"/>
        <v>0.45</v>
      </c>
      <c r="N20" s="75">
        <f t="shared" si="1"/>
        <v>76</v>
      </c>
    </row>
    <row r="21" spans="1:16" x14ac:dyDescent="0.25">
      <c r="A21" s="26"/>
      <c r="B21" s="26"/>
      <c r="C21" s="13" t="s">
        <v>22</v>
      </c>
      <c r="D21" s="26"/>
      <c r="E21" s="26"/>
      <c r="F21" s="23"/>
      <c r="G21" s="23"/>
      <c r="H21" s="23"/>
      <c r="I21" s="23"/>
      <c r="J21" s="23"/>
      <c r="K21" s="23"/>
      <c r="L21" s="23"/>
      <c r="M21" s="23"/>
      <c r="N21" s="23"/>
    </row>
    <row r="22" spans="1:16" s="44" customFormat="1" x14ac:dyDescent="0.25">
      <c r="A22" s="41">
        <v>22</v>
      </c>
      <c r="B22" s="41">
        <v>10</v>
      </c>
      <c r="C22" s="42"/>
      <c r="D22" s="48" t="s">
        <v>119</v>
      </c>
      <c r="E22" s="41">
        <v>50</v>
      </c>
      <c r="F22" s="41">
        <v>1.49</v>
      </c>
      <c r="G22" s="41">
        <v>2.5</v>
      </c>
      <c r="H22" s="41">
        <v>3.07</v>
      </c>
      <c r="I22" s="41">
        <v>10.7</v>
      </c>
      <c r="J22" s="41">
        <v>0.3</v>
      </c>
      <c r="K22" s="41">
        <v>0.05</v>
      </c>
      <c r="L22" s="41">
        <v>0.02</v>
      </c>
      <c r="M22" s="41">
        <v>5.5</v>
      </c>
      <c r="N22" s="41">
        <v>41</v>
      </c>
    </row>
    <row r="23" spans="1:16" s="44" customFormat="1" x14ac:dyDescent="0.25">
      <c r="A23" s="41">
        <v>32</v>
      </c>
      <c r="B23" s="41">
        <v>58</v>
      </c>
      <c r="C23" s="42"/>
      <c r="D23" s="48" t="s">
        <v>118</v>
      </c>
      <c r="E23" s="41">
        <v>250</v>
      </c>
      <c r="F23" s="41">
        <v>2.04</v>
      </c>
      <c r="G23" s="41">
        <v>5</v>
      </c>
      <c r="H23" s="41">
        <v>14.1</v>
      </c>
      <c r="I23" s="41">
        <v>36.6</v>
      </c>
      <c r="J23" s="41">
        <v>1.3</v>
      </c>
      <c r="K23" s="41">
        <v>7.0000000000000007E-2</v>
      </c>
      <c r="L23" s="41">
        <v>0.05</v>
      </c>
      <c r="M23" s="41">
        <v>8.7799999999999994</v>
      </c>
      <c r="N23" s="41">
        <v>110</v>
      </c>
    </row>
    <row r="24" spans="1:16" s="44" customFormat="1" ht="14.25" customHeight="1" x14ac:dyDescent="0.25">
      <c r="A24" s="99">
        <v>53</v>
      </c>
      <c r="B24" s="80">
        <v>247</v>
      </c>
      <c r="C24" s="42"/>
      <c r="D24" s="79" t="s">
        <v>67</v>
      </c>
      <c r="E24" s="41">
        <v>80</v>
      </c>
      <c r="F24" s="41">
        <v>7.93</v>
      </c>
      <c r="G24" s="41">
        <v>4.55</v>
      </c>
      <c r="H24" s="41">
        <v>2.2000000000000002</v>
      </c>
      <c r="I24" s="41">
        <v>24.4</v>
      </c>
      <c r="J24" s="41">
        <v>0.56000000000000005</v>
      </c>
      <c r="K24" s="41">
        <v>0.06</v>
      </c>
      <c r="L24" s="41">
        <v>0.06</v>
      </c>
      <c r="M24" s="41">
        <v>1.8</v>
      </c>
      <c r="N24" s="41">
        <v>111</v>
      </c>
    </row>
    <row r="25" spans="1:16" s="44" customFormat="1" x14ac:dyDescent="0.25">
      <c r="A25" s="41">
        <v>65</v>
      </c>
      <c r="B25" s="41">
        <v>313</v>
      </c>
      <c r="C25" s="42"/>
      <c r="D25" s="48" t="s">
        <v>121</v>
      </c>
      <c r="E25" s="41">
        <v>150</v>
      </c>
      <c r="F25" s="41">
        <v>4.46</v>
      </c>
      <c r="G25" s="41">
        <v>4.34</v>
      </c>
      <c r="H25" s="41">
        <v>31.67</v>
      </c>
      <c r="I25" s="41">
        <v>19.28</v>
      </c>
      <c r="J25" s="41">
        <v>0.87</v>
      </c>
      <c r="K25" s="41">
        <v>0.04</v>
      </c>
      <c r="L25" s="41">
        <v>0.02</v>
      </c>
      <c r="M25" s="41">
        <v>0</v>
      </c>
      <c r="N25" s="41">
        <v>183</v>
      </c>
    </row>
    <row r="26" spans="1:16" s="23" customFormat="1" x14ac:dyDescent="0.25">
      <c r="A26" s="25" t="s">
        <v>33</v>
      </c>
      <c r="B26" s="25" t="s">
        <v>33</v>
      </c>
      <c r="C26" s="27"/>
      <c r="D26" s="48" t="s">
        <v>75</v>
      </c>
      <c r="E26" s="41">
        <v>60</v>
      </c>
      <c r="F26" s="25">
        <v>4.32</v>
      </c>
      <c r="G26" s="25">
        <v>0.72</v>
      </c>
      <c r="H26" s="25">
        <v>35</v>
      </c>
      <c r="I26" s="25">
        <v>8.75</v>
      </c>
      <c r="J26" s="25">
        <v>1</v>
      </c>
      <c r="K26" s="25">
        <v>0.05</v>
      </c>
      <c r="L26" s="25">
        <v>0.02</v>
      </c>
      <c r="M26" s="25">
        <v>0</v>
      </c>
      <c r="N26" s="25">
        <v>156</v>
      </c>
      <c r="P26" s="100"/>
    </row>
    <row r="27" spans="1:16" s="23" customFormat="1" x14ac:dyDescent="0.25">
      <c r="A27" s="25" t="s">
        <v>109</v>
      </c>
      <c r="B27" s="25" t="s">
        <v>33</v>
      </c>
      <c r="C27" s="27"/>
      <c r="D27" s="48" t="s">
        <v>36</v>
      </c>
      <c r="E27" s="41">
        <v>50</v>
      </c>
      <c r="F27" s="41">
        <v>3.3</v>
      </c>
      <c r="G27" s="41">
        <v>0.43</v>
      </c>
      <c r="H27" s="41">
        <v>20.100000000000001</v>
      </c>
      <c r="I27" s="41">
        <v>9.6300000000000008</v>
      </c>
      <c r="J27" s="41">
        <v>0.83</v>
      </c>
      <c r="K27" s="41">
        <v>7.0000000000000007E-2</v>
      </c>
      <c r="L27" s="78">
        <v>0.03</v>
      </c>
      <c r="M27" s="41">
        <v>0</v>
      </c>
      <c r="N27" s="41">
        <v>117</v>
      </c>
    </row>
    <row r="28" spans="1:16" s="23" customFormat="1" x14ac:dyDescent="0.25">
      <c r="A28" s="41">
        <v>21</v>
      </c>
      <c r="B28" s="41">
        <v>382</v>
      </c>
      <c r="C28" s="43"/>
      <c r="D28" s="48" t="s">
        <v>112</v>
      </c>
      <c r="E28" s="41">
        <v>150</v>
      </c>
      <c r="F28" s="41">
        <v>0.42</v>
      </c>
      <c r="G28" s="41">
        <v>0.05</v>
      </c>
      <c r="H28" s="41">
        <v>22.65</v>
      </c>
      <c r="I28" s="41">
        <v>11.8</v>
      </c>
      <c r="J28" s="41">
        <v>12.2</v>
      </c>
      <c r="K28" s="41">
        <v>5.0000000000000001E-3</v>
      </c>
      <c r="L28" s="41">
        <v>0.01</v>
      </c>
      <c r="M28" s="41">
        <v>0.8</v>
      </c>
      <c r="N28" s="41">
        <v>93</v>
      </c>
    </row>
    <row r="29" spans="1:16" s="44" customFormat="1" x14ac:dyDescent="0.25">
      <c r="A29" s="45"/>
      <c r="B29" s="45"/>
      <c r="C29" s="45"/>
      <c r="D29" s="45" t="s">
        <v>23</v>
      </c>
      <c r="E29" s="45"/>
      <c r="F29" s="45">
        <f t="shared" ref="F29" si="2">SUM(F23:F28)</f>
        <v>22.470000000000002</v>
      </c>
      <c r="G29" s="45">
        <f t="shared" ref="G29" si="3">SUM(G23:G28)</f>
        <v>15.090000000000002</v>
      </c>
      <c r="H29" s="45">
        <f t="shared" ref="H29" si="4">SUM(H23:H28)</f>
        <v>125.72</v>
      </c>
      <c r="I29" s="45">
        <f t="shared" ref="I29" si="5">SUM(I23:I28)</f>
        <v>110.46</v>
      </c>
      <c r="J29" s="45">
        <f t="shared" ref="J29" si="6">SUM(J23:J28)</f>
        <v>16.759999999999998</v>
      </c>
      <c r="K29" s="45">
        <f t="shared" ref="K29" si="7">SUM(K23:K28)</f>
        <v>0.29500000000000004</v>
      </c>
      <c r="L29" s="45">
        <f t="shared" ref="L29" si="8">SUM(L23:L28)</f>
        <v>0.19</v>
      </c>
      <c r="M29" s="45">
        <f t="shared" ref="M29" si="9">SUM(M23:M28)</f>
        <v>11.38</v>
      </c>
      <c r="N29" s="45">
        <f>SUM(N22:N28)</f>
        <v>811</v>
      </c>
    </row>
    <row r="30" spans="1:16" s="44" customFormat="1" x14ac:dyDescent="0.25">
      <c r="A30" s="47"/>
      <c r="B30" s="47"/>
      <c r="C30" s="85" t="s">
        <v>100</v>
      </c>
      <c r="D30" s="47"/>
      <c r="E30" s="47"/>
    </row>
    <row r="31" spans="1:16" s="44" customFormat="1" x14ac:dyDescent="0.25">
      <c r="A31" s="41"/>
      <c r="B31" s="41"/>
      <c r="C31" s="43"/>
      <c r="D31" s="48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6" s="44" customFormat="1" x14ac:dyDescent="0.25">
      <c r="A32" s="41">
        <v>10</v>
      </c>
      <c r="B32" s="41">
        <v>94</v>
      </c>
      <c r="C32" s="41"/>
      <c r="D32" s="79" t="s">
        <v>96</v>
      </c>
      <c r="E32" s="80">
        <v>250</v>
      </c>
      <c r="F32" s="80">
        <v>7.2</v>
      </c>
      <c r="G32" s="41">
        <v>6.8</v>
      </c>
      <c r="H32" s="41">
        <v>23.2</v>
      </c>
      <c r="I32" s="41">
        <v>202.4</v>
      </c>
      <c r="J32" s="41">
        <v>0.6</v>
      </c>
      <c r="K32" s="41">
        <v>0.14000000000000001</v>
      </c>
      <c r="L32" s="41">
        <v>0.2</v>
      </c>
      <c r="M32" s="41">
        <v>1.1299999999999999</v>
      </c>
      <c r="N32" s="41">
        <v>185</v>
      </c>
    </row>
    <row r="33" spans="1:14" s="23" customFormat="1" x14ac:dyDescent="0.25">
      <c r="A33" s="25" t="s">
        <v>109</v>
      </c>
      <c r="B33" s="25" t="s">
        <v>33</v>
      </c>
      <c r="C33" s="27"/>
      <c r="D33" s="48" t="s">
        <v>36</v>
      </c>
      <c r="E33" s="41">
        <v>50</v>
      </c>
      <c r="F33" s="41">
        <v>3.3</v>
      </c>
      <c r="G33" s="41">
        <v>0.43</v>
      </c>
      <c r="H33" s="41">
        <v>20.100000000000001</v>
      </c>
      <c r="I33" s="41">
        <v>9.6300000000000008</v>
      </c>
      <c r="J33" s="41">
        <v>0.83</v>
      </c>
      <c r="K33" s="41">
        <v>7.0000000000000007E-2</v>
      </c>
      <c r="L33" s="78">
        <v>0.03</v>
      </c>
      <c r="M33" s="41">
        <v>0</v>
      </c>
      <c r="N33" s="41">
        <v>117</v>
      </c>
    </row>
    <row r="34" spans="1:14" s="44" customFormat="1" x14ac:dyDescent="0.25">
      <c r="A34" s="39" t="s">
        <v>33</v>
      </c>
      <c r="B34" s="39"/>
      <c r="C34" s="39"/>
      <c r="D34" s="91" t="s">
        <v>101</v>
      </c>
      <c r="E34" s="38" t="s">
        <v>102</v>
      </c>
      <c r="F34" s="41">
        <v>3.85</v>
      </c>
      <c r="G34" s="41">
        <v>4.55</v>
      </c>
      <c r="H34" s="41">
        <v>35.450000000000003</v>
      </c>
      <c r="I34" s="41">
        <v>11</v>
      </c>
      <c r="J34" s="41">
        <v>0.53</v>
      </c>
      <c r="K34" s="41">
        <v>7.0000000000000007E-2</v>
      </c>
      <c r="L34" s="78">
        <v>0.03</v>
      </c>
      <c r="M34" s="41"/>
      <c r="N34" s="41">
        <v>198</v>
      </c>
    </row>
    <row r="35" spans="1:14" s="44" customFormat="1" x14ac:dyDescent="0.25">
      <c r="A35" s="25">
        <v>13</v>
      </c>
      <c r="B35" s="25">
        <v>392</v>
      </c>
      <c r="C35" s="25"/>
      <c r="D35" s="31" t="s">
        <v>31</v>
      </c>
      <c r="E35" s="25" t="s">
        <v>32</v>
      </c>
      <c r="F35" s="25">
        <v>0.06</v>
      </c>
      <c r="G35" s="25"/>
      <c r="H35" s="25">
        <v>9.99</v>
      </c>
      <c r="I35" s="25">
        <v>10</v>
      </c>
      <c r="J35" s="25">
        <v>0.28000000000000003</v>
      </c>
      <c r="K35" s="25">
        <v>0</v>
      </c>
      <c r="L35" s="25">
        <v>0</v>
      </c>
      <c r="M35" s="25">
        <v>0.03</v>
      </c>
      <c r="N35" s="25">
        <v>40</v>
      </c>
    </row>
    <row r="36" spans="1:14" s="85" customFormat="1" x14ac:dyDescent="0.25">
      <c r="A36" s="45"/>
      <c r="B36" s="45"/>
      <c r="C36" s="42"/>
      <c r="D36" s="45" t="s">
        <v>23</v>
      </c>
      <c r="E36" s="45"/>
      <c r="F36" s="45">
        <f t="shared" ref="F36:N36" si="10">SUM(F31:F35)</f>
        <v>14.41</v>
      </c>
      <c r="G36" s="45">
        <f t="shared" si="10"/>
        <v>11.78</v>
      </c>
      <c r="H36" s="45">
        <f t="shared" si="10"/>
        <v>88.74</v>
      </c>
      <c r="I36" s="45">
        <f t="shared" si="10"/>
        <v>233.03</v>
      </c>
      <c r="J36" s="45">
        <f t="shared" si="10"/>
        <v>2.2400000000000002</v>
      </c>
      <c r="K36" s="45">
        <f t="shared" si="10"/>
        <v>0.28000000000000003</v>
      </c>
      <c r="L36" s="45">
        <f t="shared" si="10"/>
        <v>0.26</v>
      </c>
      <c r="M36" s="45">
        <f t="shared" si="10"/>
        <v>1.1599999999999999</v>
      </c>
      <c r="N36" s="45">
        <f t="shared" si="10"/>
        <v>540</v>
      </c>
    </row>
    <row r="37" spans="1:14" ht="25.5" x14ac:dyDescent="0.25">
      <c r="A37" s="47"/>
      <c r="B37" s="47"/>
      <c r="C37" s="44"/>
      <c r="D37" s="47"/>
      <c r="E37" s="47"/>
      <c r="F37" s="82" t="s">
        <v>25</v>
      </c>
      <c r="G37" s="82" t="s">
        <v>26</v>
      </c>
      <c r="H37" s="82" t="s">
        <v>27</v>
      </c>
      <c r="I37" s="51" t="s">
        <v>8</v>
      </c>
      <c r="J37" s="83" t="s">
        <v>9</v>
      </c>
      <c r="K37" s="53" t="s">
        <v>10</v>
      </c>
      <c r="L37" s="22" t="s">
        <v>53</v>
      </c>
      <c r="M37" s="54" t="s">
        <v>12</v>
      </c>
      <c r="N37" s="82" t="s">
        <v>28</v>
      </c>
    </row>
    <row r="38" spans="1:14" x14ac:dyDescent="0.25">
      <c r="A38" s="55"/>
      <c r="B38" s="56" t="s">
        <v>40</v>
      </c>
      <c r="C38" s="56"/>
      <c r="D38" s="57"/>
      <c r="E38" s="57"/>
      <c r="F38" s="45">
        <f t="shared" ref="F38:M38" si="11">F17+F20+F29+F36</f>
        <v>52.730000000000004</v>
      </c>
      <c r="G38" s="45">
        <f t="shared" si="11"/>
        <v>44.74</v>
      </c>
      <c r="H38" s="45">
        <f t="shared" si="11"/>
        <v>271.73</v>
      </c>
      <c r="I38" s="45">
        <f t="shared" si="11"/>
        <v>747.49</v>
      </c>
      <c r="J38" s="45">
        <f t="shared" si="11"/>
        <v>20.549999999999997</v>
      </c>
      <c r="K38" s="45">
        <f t="shared" si="11"/>
        <v>0.7350000000000001</v>
      </c>
      <c r="L38" s="45">
        <f t="shared" si="11"/>
        <v>0.8600000000000001</v>
      </c>
      <c r="M38" s="45">
        <f t="shared" si="11"/>
        <v>14.260000000000002</v>
      </c>
      <c r="N38" s="45">
        <f>N17+N20+N29+N36</f>
        <v>1797</v>
      </c>
    </row>
    <row r="39" spans="1:14" x14ac:dyDescent="0.25">
      <c r="A39" s="55"/>
      <c r="B39" s="56"/>
      <c r="C39" s="56" t="s">
        <v>76</v>
      </c>
      <c r="D39" s="57"/>
      <c r="E39" s="58"/>
      <c r="F39" s="59"/>
      <c r="G39" s="60"/>
      <c r="H39" s="60"/>
      <c r="I39" s="60"/>
      <c r="J39" s="60"/>
      <c r="K39" s="60"/>
      <c r="L39" s="60"/>
      <c r="M39" s="60"/>
      <c r="N39" s="60"/>
    </row>
    <row r="40" spans="1:14" x14ac:dyDescent="0.25">
      <c r="A40" s="61"/>
      <c r="B40" s="62"/>
      <c r="C40" s="62" t="s">
        <v>77</v>
      </c>
      <c r="D40" s="63"/>
      <c r="E40" s="64"/>
      <c r="F40" s="63">
        <v>65</v>
      </c>
      <c r="G40" s="64">
        <v>60</v>
      </c>
      <c r="H40" s="64">
        <v>261</v>
      </c>
      <c r="I40" s="64">
        <v>900</v>
      </c>
      <c r="J40" s="64">
        <v>12</v>
      </c>
      <c r="K40" s="64">
        <v>0.9</v>
      </c>
      <c r="L40" s="64">
        <v>1</v>
      </c>
      <c r="M40" s="64">
        <v>50</v>
      </c>
      <c r="N40" s="64">
        <v>1800</v>
      </c>
    </row>
    <row r="41" spans="1:14" x14ac:dyDescent="0.25">
      <c r="A41" s="65"/>
      <c r="B41" s="66"/>
      <c r="C41" s="65" t="s">
        <v>24</v>
      </c>
      <c r="D41" s="67"/>
      <c r="E41" s="41" t="s">
        <v>41</v>
      </c>
      <c r="F41" s="68">
        <f>F38/F40%</f>
        <v>81.123076923076923</v>
      </c>
      <c r="G41" s="68">
        <f t="shared" ref="G41:N41" si="12">G38/G40%</f>
        <v>74.566666666666677</v>
      </c>
      <c r="H41" s="68">
        <f t="shared" si="12"/>
        <v>104.11111111111113</v>
      </c>
      <c r="I41" s="68">
        <f t="shared" si="12"/>
        <v>83.054444444444442</v>
      </c>
      <c r="J41" s="68">
        <f t="shared" si="12"/>
        <v>171.24999999999997</v>
      </c>
      <c r="K41" s="68">
        <f t="shared" si="12"/>
        <v>81.666666666666671</v>
      </c>
      <c r="L41" s="68">
        <f t="shared" si="12"/>
        <v>86.000000000000014</v>
      </c>
      <c r="M41" s="68">
        <f t="shared" si="12"/>
        <v>28.520000000000003</v>
      </c>
      <c r="N41" s="68">
        <f t="shared" si="12"/>
        <v>99.833333333333329</v>
      </c>
    </row>
    <row r="46" spans="1:14" x14ac:dyDescent="0.25">
      <c r="F46" s="100"/>
    </row>
    <row r="47" spans="1:14" ht="14.25" customHeight="1" x14ac:dyDescent="0.25"/>
    <row r="48" spans="1:14" s="74" customFormat="1" x14ac:dyDescent="0.25">
      <c r="A48" s="71"/>
      <c r="B48" s="71"/>
      <c r="C48" s="72"/>
      <c r="D48" s="89"/>
      <c r="E48" s="84"/>
      <c r="F48" s="84"/>
      <c r="G48" s="84"/>
      <c r="H48" s="84"/>
      <c r="I48" s="84"/>
      <c r="J48" s="84"/>
      <c r="K48" s="84"/>
      <c r="L48" s="90"/>
      <c r="M48" s="84"/>
      <c r="N48" s="84"/>
    </row>
  </sheetData>
  <mergeCells count="8">
    <mergeCell ref="B5:N5"/>
    <mergeCell ref="B6:N6"/>
    <mergeCell ref="B7:N7"/>
    <mergeCell ref="A8:A10"/>
    <mergeCell ref="B8:B10"/>
    <mergeCell ref="I8:J9"/>
    <mergeCell ref="K8:M9"/>
    <mergeCell ref="N8:N9"/>
  </mergeCells>
  <pageMargins left="0" right="0" top="0" bottom="0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3" workbookViewId="0">
      <selection activeCell="F44" sqref="F44"/>
    </sheetView>
  </sheetViews>
  <sheetFormatPr defaultRowHeight="15" x14ac:dyDescent="0.25"/>
  <cols>
    <col min="4" max="4" width="36.28515625" customWidth="1"/>
    <col min="13" max="13" width="8.140625" customWidth="1"/>
    <col min="14" max="14" width="10.85546875" customWidth="1"/>
  </cols>
  <sheetData>
    <row r="1" spans="1:14" s="23" customFormat="1" x14ac:dyDescent="0.25"/>
    <row r="2" spans="1:14" s="23" customFormat="1" x14ac:dyDescent="0.25"/>
    <row r="5" spans="1:14" ht="15.75" x14ac:dyDescent="0.25">
      <c r="A5" s="26"/>
      <c r="B5" s="107" t="s">
        <v>13</v>
      </c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15.75" x14ac:dyDescent="0.25">
      <c r="A6" s="26"/>
      <c r="B6" s="107" t="s">
        <v>52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15.75" thickBot="1" x14ac:dyDescent="0.3">
      <c r="A7" s="26"/>
      <c r="B7" s="109"/>
      <c r="C7" s="109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15.75" x14ac:dyDescent="0.25">
      <c r="A8" s="111" t="s">
        <v>38</v>
      </c>
      <c r="B8" s="114" t="s">
        <v>39</v>
      </c>
      <c r="C8" s="2" t="s">
        <v>16</v>
      </c>
      <c r="D8" s="76"/>
      <c r="E8" s="76"/>
      <c r="F8" s="18"/>
      <c r="G8" s="20"/>
      <c r="H8" s="15"/>
      <c r="I8" s="116" t="s">
        <v>5</v>
      </c>
      <c r="J8" s="114"/>
      <c r="K8" s="119" t="s">
        <v>6</v>
      </c>
      <c r="L8" s="119"/>
      <c r="M8" s="114"/>
      <c r="N8" s="121" t="s">
        <v>7</v>
      </c>
    </row>
    <row r="9" spans="1:14" ht="16.5" thickBot="1" x14ac:dyDescent="0.3">
      <c r="A9" s="112"/>
      <c r="B9" s="115"/>
      <c r="C9" s="3" t="s">
        <v>17</v>
      </c>
      <c r="D9" s="77" t="s">
        <v>15</v>
      </c>
      <c r="E9" s="77" t="s">
        <v>1</v>
      </c>
      <c r="F9" s="19"/>
      <c r="G9" s="21"/>
      <c r="H9" s="16"/>
      <c r="I9" s="117"/>
      <c r="J9" s="118"/>
      <c r="K9" s="120"/>
      <c r="L9" s="120"/>
      <c r="M9" s="118"/>
      <c r="N9" s="122"/>
    </row>
    <row r="10" spans="1:14" ht="39.75" customHeight="1" x14ac:dyDescent="0.25">
      <c r="A10" s="113"/>
      <c r="B10" s="115"/>
      <c r="C10" s="3"/>
      <c r="D10" s="77" t="s">
        <v>0</v>
      </c>
      <c r="E10" s="69" t="s">
        <v>50</v>
      </c>
      <c r="F10" s="33" t="s">
        <v>2</v>
      </c>
      <c r="G10" s="34" t="s">
        <v>3</v>
      </c>
      <c r="H10" s="17" t="s">
        <v>4</v>
      </c>
      <c r="I10" s="77" t="s">
        <v>8</v>
      </c>
      <c r="J10" s="76" t="s">
        <v>9</v>
      </c>
      <c r="K10" s="22" t="s">
        <v>10</v>
      </c>
      <c r="L10" s="22" t="s">
        <v>53</v>
      </c>
      <c r="M10" s="77" t="s">
        <v>12</v>
      </c>
      <c r="N10" s="3" t="s">
        <v>64</v>
      </c>
    </row>
    <row r="11" spans="1:14" x14ac:dyDescent="0.25">
      <c r="A11" s="25"/>
      <c r="B11" s="25"/>
      <c r="C11" s="12"/>
      <c r="D11" s="7"/>
      <c r="E11" s="7"/>
      <c r="F11" s="8" t="s">
        <v>18</v>
      </c>
      <c r="G11" s="8"/>
      <c r="H11" s="9"/>
      <c r="I11" s="4"/>
      <c r="J11" s="5" t="s">
        <v>19</v>
      </c>
      <c r="K11" s="5"/>
      <c r="L11" s="5"/>
      <c r="M11" s="6"/>
      <c r="N11" s="12" t="s">
        <v>20</v>
      </c>
    </row>
    <row r="12" spans="1:14" x14ac:dyDescent="0.25">
      <c r="A12" s="25"/>
      <c r="B12" s="7"/>
      <c r="C12" s="14" t="s">
        <v>21</v>
      </c>
      <c r="D12" s="8"/>
      <c r="E12" s="8"/>
      <c r="F12" s="5"/>
      <c r="G12" s="5"/>
      <c r="H12" s="5"/>
      <c r="I12" s="5"/>
      <c r="J12" s="5"/>
      <c r="K12" s="5"/>
      <c r="L12" s="5"/>
      <c r="M12" s="5"/>
      <c r="N12" s="6"/>
    </row>
    <row r="13" spans="1:14" s="26" customFormat="1" ht="28.5" customHeight="1" x14ac:dyDescent="0.25">
      <c r="A13" s="25">
        <v>9</v>
      </c>
      <c r="B13" s="25">
        <v>168</v>
      </c>
      <c r="C13" s="25"/>
      <c r="D13" s="30" t="s">
        <v>34</v>
      </c>
      <c r="E13" s="24">
        <v>250</v>
      </c>
      <c r="F13" s="24">
        <v>7.1</v>
      </c>
      <c r="G13" s="25">
        <v>7.38</v>
      </c>
      <c r="H13" s="25">
        <v>31.2</v>
      </c>
      <c r="I13" s="25">
        <v>35.6</v>
      </c>
      <c r="J13" s="25">
        <v>2.2999999999999998</v>
      </c>
      <c r="K13" s="25">
        <v>0.19</v>
      </c>
      <c r="L13" s="25">
        <v>7.0000000000000007E-2</v>
      </c>
      <c r="M13" s="25">
        <v>0</v>
      </c>
      <c r="N13" s="25">
        <v>233</v>
      </c>
    </row>
    <row r="14" spans="1:14" s="23" customFormat="1" x14ac:dyDescent="0.25">
      <c r="A14" s="25">
        <v>23</v>
      </c>
      <c r="B14" s="25">
        <v>397</v>
      </c>
      <c r="C14" s="25"/>
      <c r="D14" s="31" t="s">
        <v>54</v>
      </c>
      <c r="E14" s="25">
        <v>180</v>
      </c>
      <c r="F14" s="25">
        <v>3.67</v>
      </c>
      <c r="G14" s="25">
        <v>3.19</v>
      </c>
      <c r="H14" s="25">
        <v>15.82</v>
      </c>
      <c r="I14" s="25">
        <v>137</v>
      </c>
      <c r="J14" s="25">
        <v>0.43</v>
      </c>
      <c r="K14" s="25">
        <v>0.05</v>
      </c>
      <c r="L14" s="25">
        <v>0.17</v>
      </c>
      <c r="M14" s="25">
        <v>1.43</v>
      </c>
      <c r="N14" s="25">
        <v>107</v>
      </c>
    </row>
    <row r="15" spans="1:14" s="44" customFormat="1" x14ac:dyDescent="0.25">
      <c r="A15" s="39">
        <v>1</v>
      </c>
      <c r="B15" s="39">
        <v>2</v>
      </c>
      <c r="C15" s="39"/>
      <c r="D15" s="91" t="s">
        <v>116</v>
      </c>
      <c r="E15" s="38" t="s">
        <v>44</v>
      </c>
      <c r="F15" s="41">
        <v>2.4900000000000002</v>
      </c>
      <c r="G15" s="41">
        <v>3.93</v>
      </c>
      <c r="H15" s="41">
        <v>27.56</v>
      </c>
      <c r="I15" s="41">
        <v>10.9</v>
      </c>
      <c r="J15" s="41">
        <v>0.87</v>
      </c>
      <c r="K15" s="41">
        <v>0.05</v>
      </c>
      <c r="L15" s="78">
        <v>0.03</v>
      </c>
      <c r="M15" s="41">
        <v>0.1</v>
      </c>
      <c r="N15" s="41">
        <v>155</v>
      </c>
    </row>
    <row r="16" spans="1:14" x14ac:dyDescent="0.25">
      <c r="A16" s="25"/>
      <c r="B16" s="25"/>
      <c r="C16" s="8"/>
      <c r="D16" s="29" t="s">
        <v>23</v>
      </c>
      <c r="E16" s="25"/>
      <c r="F16" s="29">
        <f>SUM(F13:F15)</f>
        <v>13.26</v>
      </c>
      <c r="G16" s="29">
        <f t="shared" ref="G16:M16" si="0">SUM(G13:G15)</f>
        <v>14.5</v>
      </c>
      <c r="H16" s="29">
        <f t="shared" si="0"/>
        <v>74.58</v>
      </c>
      <c r="I16" s="29">
        <f t="shared" si="0"/>
        <v>183.5</v>
      </c>
      <c r="J16" s="29">
        <f t="shared" si="0"/>
        <v>3.6</v>
      </c>
      <c r="K16" s="29">
        <f t="shared" si="0"/>
        <v>0.28999999999999998</v>
      </c>
      <c r="L16" s="29">
        <f t="shared" si="0"/>
        <v>0.27</v>
      </c>
      <c r="M16" s="29">
        <f t="shared" si="0"/>
        <v>1.53</v>
      </c>
      <c r="N16" s="29">
        <f>SUM(N13:N15)</f>
        <v>495</v>
      </c>
    </row>
    <row r="17" spans="1:14" x14ac:dyDescent="0.25">
      <c r="A17" s="25"/>
      <c r="B17" s="25"/>
      <c r="C17" s="14" t="s">
        <v>51</v>
      </c>
      <c r="D17" s="70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s="23" customFormat="1" x14ac:dyDescent="0.25">
      <c r="A18" s="25" t="s">
        <v>33</v>
      </c>
      <c r="B18" s="25" t="s">
        <v>33</v>
      </c>
      <c r="C18" s="27"/>
      <c r="D18" s="31" t="s">
        <v>82</v>
      </c>
      <c r="E18" s="25">
        <v>180</v>
      </c>
      <c r="F18" s="25">
        <v>0.75</v>
      </c>
      <c r="G18" s="25">
        <v>0</v>
      </c>
      <c r="H18" s="25">
        <v>15.5</v>
      </c>
      <c r="I18" s="25">
        <v>10.5</v>
      </c>
      <c r="J18" s="25">
        <v>2.1</v>
      </c>
      <c r="K18" s="25">
        <v>0.02</v>
      </c>
      <c r="L18" s="25">
        <v>0.02</v>
      </c>
      <c r="M18" s="25">
        <v>3</v>
      </c>
      <c r="N18" s="25">
        <v>64</v>
      </c>
    </row>
    <row r="19" spans="1:14" x14ac:dyDescent="0.25">
      <c r="A19" s="29"/>
      <c r="B19" s="29"/>
      <c r="C19" s="29"/>
      <c r="D19" s="29" t="s">
        <v>23</v>
      </c>
      <c r="E19" s="29"/>
      <c r="F19" s="29">
        <f>SUM(F18)</f>
        <v>0.75</v>
      </c>
      <c r="G19" s="29">
        <f t="shared" ref="G19:N19" si="1">SUM(G18)</f>
        <v>0</v>
      </c>
      <c r="H19" s="29">
        <f t="shared" si="1"/>
        <v>15.5</v>
      </c>
      <c r="I19" s="29">
        <f t="shared" si="1"/>
        <v>10.5</v>
      </c>
      <c r="J19" s="29">
        <f t="shared" si="1"/>
        <v>2.1</v>
      </c>
      <c r="K19" s="29">
        <f t="shared" si="1"/>
        <v>0.02</v>
      </c>
      <c r="L19" s="29">
        <f t="shared" si="1"/>
        <v>0.02</v>
      </c>
      <c r="M19" s="29">
        <f t="shared" si="1"/>
        <v>3</v>
      </c>
      <c r="N19" s="29">
        <f t="shared" si="1"/>
        <v>64</v>
      </c>
    </row>
    <row r="20" spans="1:14" x14ac:dyDescent="0.25">
      <c r="A20" s="26"/>
      <c r="B20" s="26"/>
      <c r="C20" s="13" t="s">
        <v>22</v>
      </c>
      <c r="D20" s="26"/>
      <c r="E20" s="26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44" customFormat="1" x14ac:dyDescent="0.25">
      <c r="A21" s="41" t="s">
        <v>109</v>
      </c>
      <c r="B21" s="81" t="s">
        <v>109</v>
      </c>
      <c r="C21" s="42"/>
      <c r="D21" s="48" t="s">
        <v>122</v>
      </c>
      <c r="E21" s="41">
        <v>50</v>
      </c>
      <c r="F21" s="41">
        <v>0.52</v>
      </c>
      <c r="G21" s="41">
        <v>3.06</v>
      </c>
      <c r="H21" s="41">
        <v>1.56</v>
      </c>
      <c r="I21" s="41">
        <v>13.96</v>
      </c>
      <c r="J21" s="41">
        <v>0.4</v>
      </c>
      <c r="K21" s="41">
        <v>1.4E-2</v>
      </c>
      <c r="L21" s="41">
        <v>1.2E-2</v>
      </c>
      <c r="M21" s="41">
        <v>3.27</v>
      </c>
      <c r="N21" s="41">
        <v>36</v>
      </c>
    </row>
    <row r="22" spans="1:14" s="44" customFormat="1" x14ac:dyDescent="0.25">
      <c r="A22" s="41">
        <v>33</v>
      </c>
      <c r="B22" s="81" t="s">
        <v>56</v>
      </c>
      <c r="C22" s="42"/>
      <c r="D22" s="48" t="s">
        <v>83</v>
      </c>
      <c r="E22" s="41">
        <v>250</v>
      </c>
      <c r="F22" s="41">
        <v>5.49</v>
      </c>
      <c r="G22" s="41">
        <v>5.27</v>
      </c>
      <c r="H22" s="41">
        <v>16.3</v>
      </c>
      <c r="I22" s="41">
        <v>38</v>
      </c>
      <c r="J22" s="41">
        <v>2</v>
      </c>
      <c r="K22" s="41">
        <v>0.2</v>
      </c>
      <c r="L22" s="41">
        <v>7.0000000000000007E-2</v>
      </c>
      <c r="M22" s="41">
        <v>5.8</v>
      </c>
      <c r="N22" s="41">
        <v>138</v>
      </c>
    </row>
    <row r="23" spans="1:14" s="44" customFormat="1" x14ac:dyDescent="0.25">
      <c r="A23" s="41">
        <v>42</v>
      </c>
      <c r="B23" s="41">
        <v>313</v>
      </c>
      <c r="C23" s="42"/>
      <c r="D23" s="48" t="s">
        <v>95</v>
      </c>
      <c r="E23" s="41">
        <v>150</v>
      </c>
      <c r="F23" s="41">
        <v>8.6</v>
      </c>
      <c r="G23" s="41">
        <v>6.09</v>
      </c>
      <c r="H23" s="41">
        <v>38.64</v>
      </c>
      <c r="I23" s="41">
        <v>14.82</v>
      </c>
      <c r="J23" s="41">
        <v>4.5599999999999996</v>
      </c>
      <c r="K23" s="41">
        <v>0.21</v>
      </c>
      <c r="L23" s="41">
        <v>0.11</v>
      </c>
      <c r="M23" s="41"/>
      <c r="N23" s="41">
        <v>244</v>
      </c>
    </row>
    <row r="24" spans="1:14" s="44" customFormat="1" x14ac:dyDescent="0.25">
      <c r="A24" s="99">
        <v>48</v>
      </c>
      <c r="B24" s="80">
        <v>278</v>
      </c>
      <c r="C24" s="42"/>
      <c r="D24" s="79" t="s">
        <v>68</v>
      </c>
      <c r="E24" s="41">
        <v>80</v>
      </c>
      <c r="F24" s="41">
        <v>10.3</v>
      </c>
      <c r="G24" s="41">
        <v>8.1999999999999993</v>
      </c>
      <c r="H24" s="41">
        <v>2.2000000000000002</v>
      </c>
      <c r="I24" s="41">
        <v>22.2</v>
      </c>
      <c r="J24" s="41">
        <v>0.6</v>
      </c>
      <c r="K24" s="41">
        <v>0.02</v>
      </c>
      <c r="L24" s="41">
        <v>0.7</v>
      </c>
      <c r="M24" s="41">
        <v>5.0000000000000001E-3</v>
      </c>
      <c r="N24" s="41">
        <v>125</v>
      </c>
    </row>
    <row r="25" spans="1:14" s="23" customFormat="1" x14ac:dyDescent="0.25">
      <c r="A25" s="25">
        <v>57</v>
      </c>
      <c r="B25" s="25">
        <v>115</v>
      </c>
      <c r="C25" s="27"/>
      <c r="D25" s="48" t="s">
        <v>123</v>
      </c>
      <c r="E25" s="41">
        <v>30</v>
      </c>
      <c r="F25" s="25">
        <v>3.1</v>
      </c>
      <c r="G25" s="25">
        <v>0.4</v>
      </c>
      <c r="H25" s="25">
        <v>19</v>
      </c>
      <c r="I25" s="25">
        <v>9</v>
      </c>
      <c r="J25" s="25">
        <v>0.8</v>
      </c>
      <c r="K25" s="25">
        <v>0.6</v>
      </c>
      <c r="L25" s="25">
        <v>0.02</v>
      </c>
      <c r="M25" s="25">
        <v>0</v>
      </c>
      <c r="N25" s="25">
        <v>92</v>
      </c>
    </row>
    <row r="26" spans="1:14" s="23" customFormat="1" x14ac:dyDescent="0.25">
      <c r="A26" s="25" t="s">
        <v>33</v>
      </c>
      <c r="B26" s="25" t="s">
        <v>33</v>
      </c>
      <c r="C26" s="27"/>
      <c r="D26" s="48" t="s">
        <v>75</v>
      </c>
      <c r="E26" s="41">
        <v>60</v>
      </c>
      <c r="F26" s="25">
        <v>4.32</v>
      </c>
      <c r="G26" s="25">
        <v>0.72</v>
      </c>
      <c r="H26" s="25">
        <v>35</v>
      </c>
      <c r="I26" s="25">
        <v>8.75</v>
      </c>
      <c r="J26" s="25">
        <v>1</v>
      </c>
      <c r="K26" s="25">
        <v>0.05</v>
      </c>
      <c r="L26" s="25">
        <v>0.02</v>
      </c>
      <c r="M26" s="25">
        <v>0</v>
      </c>
      <c r="N26" s="25">
        <v>156</v>
      </c>
    </row>
    <row r="27" spans="1:14" s="44" customFormat="1" x14ac:dyDescent="0.25">
      <c r="A27" s="41">
        <v>19</v>
      </c>
      <c r="B27" s="41">
        <v>372</v>
      </c>
      <c r="C27" s="42"/>
      <c r="D27" s="48" t="s">
        <v>120</v>
      </c>
      <c r="E27" s="41">
        <v>150</v>
      </c>
      <c r="F27" s="41">
        <v>0.12</v>
      </c>
      <c r="G27" s="41">
        <v>0.12</v>
      </c>
      <c r="H27" s="41">
        <v>17.899999999999999</v>
      </c>
      <c r="I27" s="41">
        <v>10.8</v>
      </c>
      <c r="J27" s="41">
        <v>3.3</v>
      </c>
      <c r="K27" s="41">
        <v>7.0000000000000001E-3</v>
      </c>
      <c r="L27" s="41">
        <v>6.0000000000000001E-3</v>
      </c>
      <c r="M27" s="41">
        <v>1.29</v>
      </c>
      <c r="N27" s="41">
        <v>79</v>
      </c>
    </row>
    <row r="28" spans="1:14" x14ac:dyDescent="0.25">
      <c r="A28" s="29"/>
      <c r="B28" s="29"/>
      <c r="C28" s="29"/>
      <c r="D28" s="29" t="s">
        <v>23</v>
      </c>
      <c r="E28" s="29"/>
      <c r="F28" s="29">
        <f t="shared" ref="F28:M28" si="2">SUM(F22:F27)</f>
        <v>31.930000000000003</v>
      </c>
      <c r="G28" s="29">
        <f t="shared" si="2"/>
        <v>20.799999999999997</v>
      </c>
      <c r="H28" s="29">
        <f t="shared" si="2"/>
        <v>129.04</v>
      </c>
      <c r="I28" s="29">
        <f t="shared" si="2"/>
        <v>103.57</v>
      </c>
      <c r="J28" s="29">
        <f t="shared" si="2"/>
        <v>12.259999999999998</v>
      </c>
      <c r="K28" s="29">
        <f t="shared" si="2"/>
        <v>1.087</v>
      </c>
      <c r="L28" s="29">
        <f t="shared" si="2"/>
        <v>0.92599999999999993</v>
      </c>
      <c r="M28" s="29">
        <f t="shared" si="2"/>
        <v>7.0949999999999998</v>
      </c>
      <c r="N28" s="29">
        <f>SUM(N21:N27)</f>
        <v>870</v>
      </c>
    </row>
    <row r="29" spans="1:14" x14ac:dyDescent="0.25">
      <c r="A29" s="47"/>
      <c r="B29" s="47"/>
      <c r="C29" s="85" t="s">
        <v>100</v>
      </c>
      <c r="D29" s="47"/>
      <c r="E29" s="47"/>
      <c r="F29" s="44"/>
      <c r="G29" s="44"/>
      <c r="H29" s="44"/>
      <c r="I29" s="44"/>
      <c r="J29" s="44"/>
      <c r="K29" s="44"/>
      <c r="L29" s="44"/>
      <c r="M29" s="44"/>
      <c r="N29" s="96"/>
    </row>
    <row r="30" spans="1:14" s="44" customFormat="1" x14ac:dyDescent="0.25">
      <c r="A30" s="41">
        <v>66</v>
      </c>
      <c r="B30" s="41">
        <v>137</v>
      </c>
      <c r="C30" s="46"/>
      <c r="D30" s="48" t="s">
        <v>124</v>
      </c>
      <c r="E30" s="41">
        <v>105</v>
      </c>
      <c r="F30" s="43">
        <v>1.26</v>
      </c>
      <c r="G30" s="43">
        <v>7.26</v>
      </c>
      <c r="H30" s="43">
        <v>4.49</v>
      </c>
      <c r="I30" s="43">
        <v>19.2</v>
      </c>
      <c r="J30" s="43">
        <v>0.53</v>
      </c>
      <c r="K30" s="43">
        <v>0.04</v>
      </c>
      <c r="L30" s="43">
        <v>0.04</v>
      </c>
      <c r="M30" s="43">
        <v>5.21</v>
      </c>
      <c r="N30" s="41">
        <v>100</v>
      </c>
    </row>
    <row r="31" spans="1:14" s="23" customFormat="1" x14ac:dyDescent="0.25">
      <c r="A31" s="25" t="s">
        <v>109</v>
      </c>
      <c r="B31" s="25" t="s">
        <v>33</v>
      </c>
      <c r="C31" s="27"/>
      <c r="D31" s="48" t="s">
        <v>36</v>
      </c>
      <c r="E31" s="41">
        <v>50</v>
      </c>
      <c r="F31" s="41">
        <v>3.3</v>
      </c>
      <c r="G31" s="41">
        <v>0.43</v>
      </c>
      <c r="H31" s="41">
        <v>20.100000000000001</v>
      </c>
      <c r="I31" s="41">
        <v>9.6300000000000008</v>
      </c>
      <c r="J31" s="41">
        <v>0.83</v>
      </c>
      <c r="K31" s="41">
        <v>7.0000000000000007E-2</v>
      </c>
      <c r="L31" s="78">
        <v>0.03</v>
      </c>
      <c r="M31" s="41">
        <v>0</v>
      </c>
      <c r="N31" s="41">
        <v>117</v>
      </c>
    </row>
    <row r="32" spans="1:14" s="44" customFormat="1" x14ac:dyDescent="0.25">
      <c r="A32" s="41">
        <v>14</v>
      </c>
      <c r="B32" s="41">
        <v>393</v>
      </c>
      <c r="C32" s="43"/>
      <c r="D32" s="48" t="s">
        <v>65</v>
      </c>
      <c r="E32" s="41" t="s">
        <v>66</v>
      </c>
      <c r="F32" s="41">
        <v>0.12</v>
      </c>
      <c r="G32" s="41">
        <v>0.02</v>
      </c>
      <c r="H32" s="41">
        <v>10.199999999999999</v>
      </c>
      <c r="I32" s="41">
        <v>12.8</v>
      </c>
      <c r="J32" s="41">
        <v>0.22</v>
      </c>
      <c r="K32" s="41"/>
      <c r="L32" s="41"/>
      <c r="M32" s="41">
        <v>2.83</v>
      </c>
      <c r="N32" s="41">
        <v>41</v>
      </c>
    </row>
    <row r="33" spans="1:14" s="44" customFormat="1" x14ac:dyDescent="0.25">
      <c r="A33" s="39">
        <v>67</v>
      </c>
      <c r="B33" s="39">
        <v>117</v>
      </c>
      <c r="C33" s="39"/>
      <c r="D33" s="91" t="s">
        <v>98</v>
      </c>
      <c r="E33" s="38" t="s">
        <v>97</v>
      </c>
      <c r="F33" s="41">
        <v>6.57</v>
      </c>
      <c r="G33" s="41">
        <v>5.19</v>
      </c>
      <c r="H33" s="41">
        <v>17.98</v>
      </c>
      <c r="I33" s="41">
        <v>78.25</v>
      </c>
      <c r="J33" s="41">
        <v>0.83</v>
      </c>
      <c r="K33" s="41">
        <v>0.06</v>
      </c>
      <c r="L33" s="78">
        <v>0.05</v>
      </c>
      <c r="M33" s="41">
        <v>0.05</v>
      </c>
      <c r="N33" s="41">
        <v>134</v>
      </c>
    </row>
    <row r="34" spans="1:14" x14ac:dyDescent="0.25">
      <c r="A34" s="41"/>
      <c r="B34" s="41"/>
      <c r="C34" s="43"/>
      <c r="D34" s="45" t="s">
        <v>23</v>
      </c>
      <c r="E34" s="41"/>
      <c r="F34" s="45">
        <f>SUM('9 день'!F30:F32)</f>
        <v>10.59</v>
      </c>
      <c r="G34" s="45">
        <f>SUM('9 день'!G30:G32)</f>
        <v>16.690000000000001</v>
      </c>
      <c r="H34" s="45">
        <f>SUM('9 день'!H30:H32)</f>
        <v>49.010000000000005</v>
      </c>
      <c r="I34" s="45">
        <f>SUM('9 день'!I30:I32)</f>
        <v>257</v>
      </c>
      <c r="J34" s="45">
        <f>SUM('9 день'!J30:J32)</f>
        <v>1.25</v>
      </c>
      <c r="K34" s="45">
        <f>SUM('9 день'!K30:K32)</f>
        <v>0.19</v>
      </c>
      <c r="L34" s="45">
        <f>SUM('9 день'!L30:L32)</f>
        <v>0.35</v>
      </c>
      <c r="M34" s="45">
        <f>SUM('9 день'!M30:M32)</f>
        <v>7.67</v>
      </c>
      <c r="N34" s="45">
        <f>SUM(N30:N33)</f>
        <v>392</v>
      </c>
    </row>
    <row r="35" spans="1:14" ht="25.5" x14ac:dyDescent="0.25">
      <c r="A35" s="47"/>
      <c r="B35" s="47"/>
      <c r="C35" s="44"/>
      <c r="D35" s="47"/>
      <c r="E35" s="47"/>
      <c r="F35" s="50" t="s">
        <v>25</v>
      </c>
      <c r="G35" s="50" t="s">
        <v>26</v>
      </c>
      <c r="H35" s="50" t="s">
        <v>27</v>
      </c>
      <c r="I35" s="51" t="s">
        <v>8</v>
      </c>
      <c r="J35" s="52" t="s">
        <v>9</v>
      </c>
      <c r="K35" s="53" t="s">
        <v>10</v>
      </c>
      <c r="L35" s="22" t="s">
        <v>53</v>
      </c>
      <c r="M35" s="54" t="s">
        <v>12</v>
      </c>
      <c r="N35" s="50" t="s">
        <v>28</v>
      </c>
    </row>
    <row r="36" spans="1:14" x14ac:dyDescent="0.25">
      <c r="A36" s="55"/>
      <c r="B36" s="56" t="s">
        <v>40</v>
      </c>
      <c r="C36" s="56"/>
      <c r="D36" s="57"/>
      <c r="E36" s="57"/>
      <c r="F36" s="45">
        <f t="shared" ref="F36:N36" si="3">F16+F19+F28+F34</f>
        <v>56.53</v>
      </c>
      <c r="G36" s="45">
        <f t="shared" si="3"/>
        <v>51.989999999999995</v>
      </c>
      <c r="H36" s="45">
        <f t="shared" si="3"/>
        <v>268.13</v>
      </c>
      <c r="I36" s="45">
        <f t="shared" si="3"/>
        <v>554.56999999999994</v>
      </c>
      <c r="J36" s="45">
        <f t="shared" si="3"/>
        <v>19.209999999999997</v>
      </c>
      <c r="K36" s="45">
        <f t="shared" si="3"/>
        <v>1.587</v>
      </c>
      <c r="L36" s="45">
        <f t="shared" si="3"/>
        <v>1.5659999999999998</v>
      </c>
      <c r="M36" s="45">
        <f t="shared" si="3"/>
        <v>19.295000000000002</v>
      </c>
      <c r="N36" s="45">
        <f t="shared" si="3"/>
        <v>1821</v>
      </c>
    </row>
    <row r="37" spans="1:14" x14ac:dyDescent="0.25">
      <c r="A37" s="55"/>
      <c r="B37" s="56"/>
      <c r="C37" s="56" t="s">
        <v>76</v>
      </c>
      <c r="D37" s="57"/>
      <c r="E37" s="58"/>
      <c r="F37" s="59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A38" s="61"/>
      <c r="B38" s="62"/>
      <c r="C38" s="62" t="s">
        <v>77</v>
      </c>
      <c r="D38" s="63"/>
      <c r="E38" s="64"/>
      <c r="F38" s="63">
        <v>65</v>
      </c>
      <c r="G38" s="64">
        <v>60</v>
      </c>
      <c r="H38" s="64">
        <v>261</v>
      </c>
      <c r="I38" s="64">
        <v>900</v>
      </c>
      <c r="J38" s="64">
        <v>12</v>
      </c>
      <c r="K38" s="64">
        <v>0.9</v>
      </c>
      <c r="L38" s="64">
        <v>1</v>
      </c>
      <c r="M38" s="64">
        <v>50</v>
      </c>
      <c r="N38" s="64">
        <v>1800</v>
      </c>
    </row>
    <row r="39" spans="1:14" x14ac:dyDescent="0.25">
      <c r="A39" s="65"/>
      <c r="B39" s="66"/>
      <c r="C39" s="65" t="s">
        <v>24</v>
      </c>
      <c r="D39" s="67"/>
      <c r="E39" s="41" t="s">
        <v>41</v>
      </c>
      <c r="F39" s="68">
        <f>F36/F38%</f>
        <v>86.969230769230762</v>
      </c>
      <c r="G39" s="68">
        <f t="shared" ref="G39:N39" si="4">G36/G38%</f>
        <v>86.649999999999991</v>
      </c>
      <c r="H39" s="68">
        <f t="shared" si="4"/>
        <v>102.73180076628353</v>
      </c>
      <c r="I39" s="68">
        <f t="shared" si="4"/>
        <v>61.618888888888883</v>
      </c>
      <c r="J39" s="68">
        <f t="shared" si="4"/>
        <v>160.08333333333331</v>
      </c>
      <c r="K39" s="68">
        <f t="shared" si="4"/>
        <v>176.33333333333331</v>
      </c>
      <c r="L39" s="68">
        <f t="shared" si="4"/>
        <v>156.6</v>
      </c>
      <c r="M39" s="68">
        <f t="shared" si="4"/>
        <v>38.590000000000003</v>
      </c>
      <c r="N39" s="68">
        <f t="shared" si="4"/>
        <v>101.16666666666667</v>
      </c>
    </row>
  </sheetData>
  <mergeCells count="8">
    <mergeCell ref="B5:N5"/>
    <mergeCell ref="B6:N6"/>
    <mergeCell ref="B7:N7"/>
    <mergeCell ref="A8:A10"/>
    <mergeCell ref="B8:B10"/>
    <mergeCell ref="I8:J9"/>
    <mergeCell ref="K8:M9"/>
    <mergeCell ref="N8:N9"/>
  </mergeCells>
  <pageMargins left="0" right="0" top="0" bottom="0" header="0.31496062992125984" footer="0.31496062992125984"/>
  <pageSetup paperSize="9"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topLeftCell="A25" workbookViewId="0">
      <selection activeCell="A11" sqref="A11:XFD11"/>
    </sheetView>
  </sheetViews>
  <sheetFormatPr defaultRowHeight="15" x14ac:dyDescent="0.25"/>
  <cols>
    <col min="2" max="2" width="11" style="26" customWidth="1"/>
    <col min="3" max="3" width="11.28515625" customWidth="1"/>
    <col min="4" max="4" width="37.140625" customWidth="1"/>
    <col min="12" max="12" width="8.42578125" customWidth="1"/>
    <col min="14" max="14" width="12.85546875" customWidth="1"/>
  </cols>
  <sheetData>
    <row r="3" spans="1:14" ht="15.75" x14ac:dyDescent="0.25">
      <c r="A3" s="26"/>
      <c r="B3" s="107" t="s">
        <v>13</v>
      </c>
      <c r="C3" s="107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x14ac:dyDescent="0.25">
      <c r="A4" s="26"/>
      <c r="B4" s="107" t="s">
        <v>42</v>
      </c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15.75" thickBot="1" x14ac:dyDescent="0.3">
      <c r="A5" s="26"/>
      <c r="B5" s="109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5.75" x14ac:dyDescent="0.25">
      <c r="A6" s="111" t="s">
        <v>38</v>
      </c>
      <c r="B6" s="114" t="s">
        <v>39</v>
      </c>
      <c r="C6" s="2" t="s">
        <v>16</v>
      </c>
      <c r="D6" s="40"/>
      <c r="E6" s="40"/>
      <c r="F6" s="18"/>
      <c r="G6" s="20"/>
      <c r="H6" s="15"/>
      <c r="I6" s="116" t="s">
        <v>5</v>
      </c>
      <c r="J6" s="114"/>
      <c r="K6" s="119" t="s">
        <v>6</v>
      </c>
      <c r="L6" s="119"/>
      <c r="M6" s="114"/>
      <c r="N6" s="121" t="s">
        <v>7</v>
      </c>
    </row>
    <row r="7" spans="1:14" ht="16.5" thickBot="1" x14ac:dyDescent="0.3">
      <c r="A7" s="112"/>
      <c r="B7" s="115"/>
      <c r="C7" s="3" t="s">
        <v>17</v>
      </c>
      <c r="D7" s="49" t="s">
        <v>15</v>
      </c>
      <c r="E7" s="49" t="s">
        <v>1</v>
      </c>
      <c r="F7" s="19"/>
      <c r="G7" s="21"/>
      <c r="H7" s="16"/>
      <c r="I7" s="117"/>
      <c r="J7" s="118"/>
      <c r="K7" s="120"/>
      <c r="L7" s="120"/>
      <c r="M7" s="118"/>
      <c r="N7" s="122"/>
    </row>
    <row r="8" spans="1:14" ht="38.25" customHeight="1" x14ac:dyDescent="0.25">
      <c r="A8" s="113"/>
      <c r="B8" s="115"/>
      <c r="C8" s="3"/>
      <c r="D8" s="49" t="s">
        <v>0</v>
      </c>
      <c r="E8" s="69" t="s">
        <v>50</v>
      </c>
      <c r="F8" s="33" t="s">
        <v>2</v>
      </c>
      <c r="G8" s="34" t="s">
        <v>3</v>
      </c>
      <c r="H8" s="17" t="s">
        <v>4</v>
      </c>
      <c r="I8" s="49" t="s">
        <v>8</v>
      </c>
      <c r="J8" s="40" t="s">
        <v>9</v>
      </c>
      <c r="K8" s="22" t="s">
        <v>10</v>
      </c>
      <c r="L8" s="22" t="s">
        <v>53</v>
      </c>
      <c r="M8" s="49" t="s">
        <v>12</v>
      </c>
      <c r="N8" s="3" t="s">
        <v>64</v>
      </c>
    </row>
    <row r="9" spans="1:14" x14ac:dyDescent="0.25">
      <c r="A9" s="25"/>
      <c r="B9" s="25"/>
      <c r="C9" s="12"/>
      <c r="D9" s="7"/>
      <c r="E9" s="7"/>
      <c r="F9" s="8" t="s">
        <v>18</v>
      </c>
      <c r="G9" s="8"/>
      <c r="H9" s="9"/>
      <c r="I9" s="4"/>
      <c r="J9" s="5" t="s">
        <v>19</v>
      </c>
      <c r="K9" s="5"/>
      <c r="L9" s="5"/>
      <c r="M9" s="6"/>
      <c r="N9" s="12" t="s">
        <v>20</v>
      </c>
    </row>
    <row r="10" spans="1:14" x14ac:dyDescent="0.25">
      <c r="A10" s="25"/>
      <c r="B10" s="7"/>
      <c r="C10" s="14" t="s">
        <v>21</v>
      </c>
      <c r="D10" s="8"/>
      <c r="E10" s="8"/>
      <c r="F10" s="5"/>
      <c r="G10" s="5"/>
      <c r="H10" s="5"/>
      <c r="I10" s="5"/>
      <c r="J10" s="5"/>
      <c r="K10" s="5"/>
      <c r="L10" s="5"/>
      <c r="M10" s="5"/>
      <c r="N10" s="6"/>
    </row>
    <row r="11" spans="1:14" s="44" customFormat="1" ht="24.75" customHeight="1" x14ac:dyDescent="0.25">
      <c r="A11" s="41">
        <v>37</v>
      </c>
      <c r="B11" s="41">
        <v>168</v>
      </c>
      <c r="C11" s="41"/>
      <c r="D11" s="79" t="s">
        <v>88</v>
      </c>
      <c r="E11" s="80">
        <v>250</v>
      </c>
      <c r="F11" s="80">
        <v>5.43</v>
      </c>
      <c r="G11" s="41">
        <v>4.2300000000000004</v>
      </c>
      <c r="H11" s="41">
        <v>33.380000000000003</v>
      </c>
      <c r="I11" s="41">
        <v>21.5</v>
      </c>
      <c r="J11" s="41">
        <v>2.3199999999999998</v>
      </c>
      <c r="K11" s="41">
        <v>0.1</v>
      </c>
      <c r="L11" s="41">
        <v>0.04</v>
      </c>
      <c r="M11" s="41">
        <v>0</v>
      </c>
      <c r="N11" s="41">
        <v>193</v>
      </c>
    </row>
    <row r="12" spans="1:14" s="44" customFormat="1" x14ac:dyDescent="0.25">
      <c r="A12" s="41">
        <v>2</v>
      </c>
      <c r="B12" s="26">
        <v>1</v>
      </c>
      <c r="C12" s="42"/>
      <c r="D12" s="48" t="s">
        <v>110</v>
      </c>
      <c r="E12" s="41" t="s">
        <v>111</v>
      </c>
      <c r="F12" s="41">
        <v>2.4500000000000002</v>
      </c>
      <c r="G12" s="41">
        <v>7.55</v>
      </c>
      <c r="H12" s="41">
        <v>14.62</v>
      </c>
      <c r="I12" s="41">
        <v>9.3000000000000007</v>
      </c>
      <c r="J12" s="41">
        <v>0.62</v>
      </c>
      <c r="K12" s="41">
        <v>0.05</v>
      </c>
      <c r="L12" s="41">
        <v>0.03</v>
      </c>
      <c r="M12" s="41">
        <v>0</v>
      </c>
      <c r="N12" s="41">
        <v>136</v>
      </c>
    </row>
    <row r="13" spans="1:14" s="44" customFormat="1" x14ac:dyDescent="0.25">
      <c r="A13" s="41">
        <v>15</v>
      </c>
      <c r="B13" s="41">
        <v>395</v>
      </c>
      <c r="C13" s="43"/>
      <c r="D13" s="48" t="s">
        <v>69</v>
      </c>
      <c r="E13" s="41">
        <v>180</v>
      </c>
      <c r="F13" s="41">
        <v>2.85</v>
      </c>
      <c r="G13" s="41">
        <v>2.41</v>
      </c>
      <c r="H13" s="41">
        <v>14.36</v>
      </c>
      <c r="I13" s="41">
        <v>113.2</v>
      </c>
      <c r="J13" s="41">
        <v>0.12</v>
      </c>
      <c r="K13" s="41">
        <v>0.04</v>
      </c>
      <c r="L13" s="41">
        <v>0.14000000000000001</v>
      </c>
      <c r="M13" s="41">
        <v>1.17</v>
      </c>
      <c r="N13" s="41">
        <v>91</v>
      </c>
    </row>
    <row r="14" spans="1:14" s="23" customFormat="1" x14ac:dyDescent="0.25">
      <c r="A14" s="25"/>
      <c r="B14" s="25"/>
      <c r="C14" s="12"/>
      <c r="D14" s="29" t="s">
        <v>23</v>
      </c>
      <c r="E14" s="25"/>
      <c r="F14" s="29">
        <f>SUM(F11:F13)</f>
        <v>10.73</v>
      </c>
      <c r="G14" s="29">
        <f t="shared" ref="G14:N14" si="0">SUM(G11:G13)</f>
        <v>14.190000000000001</v>
      </c>
      <c r="H14" s="29">
        <f t="shared" si="0"/>
        <v>62.36</v>
      </c>
      <c r="I14" s="29">
        <f t="shared" si="0"/>
        <v>144</v>
      </c>
      <c r="J14" s="29">
        <f t="shared" si="0"/>
        <v>3.06</v>
      </c>
      <c r="K14" s="29">
        <f>SUM(K11:K13)</f>
        <v>0.19000000000000003</v>
      </c>
      <c r="L14" s="29">
        <f t="shared" si="0"/>
        <v>0.21000000000000002</v>
      </c>
      <c r="M14" s="29">
        <f t="shared" si="0"/>
        <v>1.17</v>
      </c>
      <c r="N14" s="29">
        <f t="shared" si="0"/>
        <v>420</v>
      </c>
    </row>
    <row r="15" spans="1:14" s="23" customFormat="1" x14ac:dyDescent="0.25">
      <c r="A15" s="25"/>
      <c r="B15" s="25"/>
      <c r="C15" s="14" t="s">
        <v>51</v>
      </c>
      <c r="D15" s="31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23" customFormat="1" x14ac:dyDescent="0.25">
      <c r="A16" s="25">
        <v>17</v>
      </c>
      <c r="B16" s="25">
        <v>398</v>
      </c>
      <c r="C16" s="27"/>
      <c r="D16" s="31" t="s">
        <v>49</v>
      </c>
      <c r="E16" s="25">
        <v>180</v>
      </c>
      <c r="F16" s="25">
        <v>0.61</v>
      </c>
      <c r="G16" s="25">
        <v>0.25</v>
      </c>
      <c r="H16" s="25">
        <v>18.670000000000002</v>
      </c>
      <c r="I16" s="25">
        <v>19.2</v>
      </c>
      <c r="J16" s="25">
        <v>0.56999999999999995</v>
      </c>
      <c r="K16" s="25">
        <v>0.01</v>
      </c>
      <c r="L16" s="25">
        <v>0.05</v>
      </c>
      <c r="M16" s="25">
        <v>90</v>
      </c>
      <c r="N16" s="25">
        <v>79</v>
      </c>
    </row>
    <row r="17" spans="1:14" x14ac:dyDescent="0.25">
      <c r="A17" s="29"/>
      <c r="B17" s="29"/>
      <c r="C17" s="29"/>
      <c r="D17" s="29" t="s">
        <v>23</v>
      </c>
      <c r="E17" s="29"/>
      <c r="F17" s="29">
        <f>SUM(F16)</f>
        <v>0.61</v>
      </c>
      <c r="G17" s="29">
        <f t="shared" ref="G17:N17" si="1">SUM(G16)</f>
        <v>0.25</v>
      </c>
      <c r="H17" s="29">
        <f t="shared" si="1"/>
        <v>18.670000000000002</v>
      </c>
      <c r="I17" s="29">
        <f t="shared" si="1"/>
        <v>19.2</v>
      </c>
      <c r="J17" s="29">
        <f t="shared" si="1"/>
        <v>0.56999999999999995</v>
      </c>
      <c r="K17" s="29">
        <f t="shared" si="1"/>
        <v>0.01</v>
      </c>
      <c r="L17" s="29">
        <f t="shared" si="1"/>
        <v>0.05</v>
      </c>
      <c r="M17" s="29">
        <f t="shared" si="1"/>
        <v>90</v>
      </c>
      <c r="N17" s="29">
        <f t="shared" si="1"/>
        <v>79</v>
      </c>
    </row>
    <row r="18" spans="1:14" x14ac:dyDescent="0.25">
      <c r="A18" s="26"/>
      <c r="C18" s="13" t="s">
        <v>22</v>
      </c>
      <c r="D18" s="26"/>
      <c r="E18" s="26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44" customFormat="1" x14ac:dyDescent="0.25">
      <c r="A19" s="41" t="s">
        <v>109</v>
      </c>
      <c r="B19" s="41" t="s">
        <v>109</v>
      </c>
      <c r="C19" s="42"/>
      <c r="D19" s="48" t="s">
        <v>136</v>
      </c>
      <c r="E19" s="41">
        <v>60</v>
      </c>
      <c r="F19" s="41">
        <v>0.52</v>
      </c>
      <c r="G19" s="41">
        <v>3.06</v>
      </c>
      <c r="H19" s="41">
        <v>1.56</v>
      </c>
      <c r="I19" s="41">
        <v>13.96</v>
      </c>
      <c r="J19" s="41">
        <v>0.4</v>
      </c>
      <c r="K19" s="41">
        <v>1.4E-2</v>
      </c>
      <c r="L19" s="41">
        <v>1.2E-2</v>
      </c>
      <c r="M19" s="41">
        <v>3.27</v>
      </c>
      <c r="N19" s="41">
        <v>36</v>
      </c>
    </row>
    <row r="20" spans="1:14" s="44" customFormat="1" x14ac:dyDescent="0.25">
      <c r="A20" s="41">
        <v>30</v>
      </c>
      <c r="B20" s="98">
        <v>87</v>
      </c>
      <c r="C20" s="42"/>
      <c r="D20" s="48" t="s">
        <v>89</v>
      </c>
      <c r="E20" s="41">
        <v>250</v>
      </c>
      <c r="F20" s="41">
        <v>8.6</v>
      </c>
      <c r="G20" s="41">
        <v>0.9</v>
      </c>
      <c r="H20" s="41">
        <v>14.3</v>
      </c>
      <c r="I20" s="41">
        <v>45.3</v>
      </c>
      <c r="J20" s="41">
        <v>1.3</v>
      </c>
      <c r="K20" s="41">
        <v>0.1</v>
      </c>
      <c r="L20" s="41">
        <v>0.14000000000000001</v>
      </c>
      <c r="M20" s="41">
        <v>9.1</v>
      </c>
      <c r="N20" s="41">
        <v>168</v>
      </c>
    </row>
    <row r="21" spans="1:14" s="44" customFormat="1" x14ac:dyDescent="0.25">
      <c r="A21" s="41"/>
      <c r="B21" s="81" t="s">
        <v>91</v>
      </c>
      <c r="C21" s="42"/>
      <c r="D21" s="48" t="s">
        <v>90</v>
      </c>
      <c r="E21" s="41">
        <v>230</v>
      </c>
      <c r="F21" s="41">
        <v>11.94</v>
      </c>
      <c r="G21" s="41">
        <v>8.64</v>
      </c>
      <c r="H21" s="41">
        <v>20.88</v>
      </c>
      <c r="I21" s="41">
        <v>51.2</v>
      </c>
      <c r="J21" s="41">
        <v>1.86</v>
      </c>
      <c r="K21" s="41">
        <v>0.24</v>
      </c>
      <c r="L21" s="41">
        <v>0.14000000000000001</v>
      </c>
      <c r="M21" s="41">
        <v>9.24</v>
      </c>
      <c r="N21" s="41">
        <v>209</v>
      </c>
    </row>
    <row r="22" spans="1:14" s="23" customFormat="1" x14ac:dyDescent="0.25">
      <c r="A22" s="25" t="s">
        <v>33</v>
      </c>
      <c r="B22" s="25" t="s">
        <v>33</v>
      </c>
      <c r="C22" s="27"/>
      <c r="D22" s="48" t="s">
        <v>75</v>
      </c>
      <c r="E22" s="41">
        <v>60</v>
      </c>
      <c r="F22" s="25">
        <v>4.32</v>
      </c>
      <c r="G22" s="25">
        <v>0.72</v>
      </c>
      <c r="H22" s="25">
        <v>35</v>
      </c>
      <c r="I22" s="25">
        <v>8.75</v>
      </c>
      <c r="J22" s="25">
        <v>1</v>
      </c>
      <c r="K22" s="25">
        <v>0.05</v>
      </c>
      <c r="L22" s="25">
        <v>0.02</v>
      </c>
      <c r="M22" s="25"/>
      <c r="N22" s="25">
        <v>156</v>
      </c>
    </row>
    <row r="23" spans="1:14" s="23" customFormat="1" x14ac:dyDescent="0.25">
      <c r="A23" s="25" t="s">
        <v>109</v>
      </c>
      <c r="B23" s="25" t="s">
        <v>33</v>
      </c>
      <c r="C23" s="27"/>
      <c r="D23" s="48" t="s">
        <v>36</v>
      </c>
      <c r="E23" s="41">
        <v>50</v>
      </c>
      <c r="F23" s="41">
        <v>3.3</v>
      </c>
      <c r="G23" s="41">
        <v>0.43</v>
      </c>
      <c r="H23" s="41">
        <v>20.100000000000001</v>
      </c>
      <c r="I23" s="41">
        <v>9.6300000000000008</v>
      </c>
      <c r="J23" s="41">
        <v>0.83</v>
      </c>
      <c r="K23" s="41">
        <v>7.0000000000000007E-2</v>
      </c>
      <c r="L23" s="78">
        <v>0.03</v>
      </c>
      <c r="M23" s="41">
        <v>0</v>
      </c>
      <c r="N23" s="41">
        <v>117</v>
      </c>
    </row>
    <row r="24" spans="1:14" s="23" customFormat="1" x14ac:dyDescent="0.25">
      <c r="A24" s="41">
        <v>21</v>
      </c>
      <c r="B24" s="41">
        <v>382</v>
      </c>
      <c r="C24" s="43"/>
      <c r="D24" s="48" t="s">
        <v>112</v>
      </c>
      <c r="E24" s="41">
        <v>150</v>
      </c>
      <c r="F24" s="41">
        <v>0.42</v>
      </c>
      <c r="G24" s="41">
        <v>0.05</v>
      </c>
      <c r="H24" s="41">
        <v>22.65</v>
      </c>
      <c r="I24" s="41">
        <v>11.8</v>
      </c>
      <c r="J24" s="41">
        <v>12.2</v>
      </c>
      <c r="K24" s="41">
        <v>5.0000000000000001E-3</v>
      </c>
      <c r="L24" s="41">
        <v>0.01</v>
      </c>
      <c r="M24" s="41">
        <v>0.8</v>
      </c>
      <c r="N24" s="41">
        <v>93</v>
      </c>
    </row>
    <row r="25" spans="1:14" s="44" customFormat="1" x14ac:dyDescent="0.25">
      <c r="A25" s="41"/>
      <c r="B25" s="41"/>
      <c r="C25" s="43"/>
      <c r="D25" s="48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x14ac:dyDescent="0.25">
      <c r="A26" s="29"/>
      <c r="B26" s="25"/>
      <c r="C26" s="29"/>
      <c r="D26" s="29" t="s">
        <v>23</v>
      </c>
      <c r="E26" s="29"/>
      <c r="F26" s="29">
        <f t="shared" ref="F26:M26" si="2">SUM(F20:F25)</f>
        <v>28.580000000000002</v>
      </c>
      <c r="G26" s="29">
        <f t="shared" si="2"/>
        <v>10.740000000000002</v>
      </c>
      <c r="H26" s="29">
        <f t="shared" si="2"/>
        <v>112.93</v>
      </c>
      <c r="I26" s="29">
        <f t="shared" si="2"/>
        <v>126.67999999999999</v>
      </c>
      <c r="J26" s="29">
        <f t="shared" si="2"/>
        <v>17.189999999999998</v>
      </c>
      <c r="K26" s="29">
        <f t="shared" si="2"/>
        <v>0.46499999999999997</v>
      </c>
      <c r="L26" s="29">
        <f t="shared" si="2"/>
        <v>0.34000000000000008</v>
      </c>
      <c r="M26" s="29">
        <f t="shared" si="2"/>
        <v>19.14</v>
      </c>
      <c r="N26" s="29">
        <f>N19+N20+N21+N22+N23+N24</f>
        <v>779</v>
      </c>
    </row>
    <row r="27" spans="1:14" x14ac:dyDescent="0.25">
      <c r="A27" s="47"/>
      <c r="B27" s="47"/>
      <c r="C27" s="85" t="s">
        <v>100</v>
      </c>
      <c r="D27" s="47"/>
      <c r="E27" s="47"/>
      <c r="F27" s="44"/>
      <c r="G27" s="44"/>
      <c r="H27" s="44"/>
      <c r="I27" s="44"/>
      <c r="J27" s="44"/>
      <c r="K27" s="44"/>
      <c r="L27" s="44"/>
      <c r="M27" s="44"/>
      <c r="N27" s="44"/>
    </row>
    <row r="28" spans="1:14" s="44" customFormat="1" ht="30" x14ac:dyDescent="0.25">
      <c r="A28" s="41">
        <v>62</v>
      </c>
      <c r="B28" s="41">
        <v>237</v>
      </c>
      <c r="C28" s="43"/>
      <c r="D28" s="79" t="s">
        <v>92</v>
      </c>
      <c r="E28" s="41" t="s">
        <v>99</v>
      </c>
      <c r="F28" s="41">
        <v>26.31</v>
      </c>
      <c r="G28" s="41">
        <v>18.09</v>
      </c>
      <c r="H28" s="41">
        <v>25.74</v>
      </c>
      <c r="I28" s="41">
        <v>221.1</v>
      </c>
      <c r="J28" s="41">
        <v>1.05</v>
      </c>
      <c r="K28" s="41">
        <v>0.09</v>
      </c>
      <c r="L28" s="41">
        <v>0.39</v>
      </c>
      <c r="M28" s="41">
        <v>0.36</v>
      </c>
      <c r="N28" s="41">
        <v>381</v>
      </c>
    </row>
    <row r="29" spans="1:14" s="23" customFormat="1" x14ac:dyDescent="0.25">
      <c r="A29" s="25">
        <v>13</v>
      </c>
      <c r="B29" s="25">
        <v>392</v>
      </c>
      <c r="C29" s="27"/>
      <c r="D29" s="31" t="s">
        <v>31</v>
      </c>
      <c r="E29" s="25" t="s">
        <v>32</v>
      </c>
      <c r="F29" s="25">
        <v>0.06</v>
      </c>
      <c r="G29" s="25"/>
      <c r="H29" s="25">
        <v>9.99</v>
      </c>
      <c r="I29" s="25">
        <v>10</v>
      </c>
      <c r="J29" s="25">
        <v>0.28000000000000003</v>
      </c>
      <c r="K29" s="25"/>
      <c r="L29" s="25"/>
      <c r="M29" s="25">
        <v>0.03</v>
      </c>
      <c r="N29" s="25">
        <v>40</v>
      </c>
    </row>
    <row r="30" spans="1:14" s="23" customFormat="1" x14ac:dyDescent="0.25">
      <c r="A30" s="25" t="s">
        <v>33</v>
      </c>
      <c r="B30" s="25" t="s">
        <v>109</v>
      </c>
      <c r="C30" s="12"/>
      <c r="D30" s="12" t="s">
        <v>78</v>
      </c>
      <c r="E30" s="25">
        <v>30</v>
      </c>
      <c r="F30" s="25">
        <v>1.8</v>
      </c>
      <c r="G30" s="25">
        <v>1.8</v>
      </c>
      <c r="H30" s="25">
        <v>22.5</v>
      </c>
      <c r="I30" s="25">
        <v>3.42</v>
      </c>
      <c r="J30" s="25">
        <v>0.24</v>
      </c>
      <c r="K30" s="25">
        <v>0.02</v>
      </c>
      <c r="L30" s="25">
        <v>0.02</v>
      </c>
      <c r="M30" s="25"/>
      <c r="N30" s="25">
        <v>111.6</v>
      </c>
    </row>
    <row r="31" spans="1:14" x14ac:dyDescent="0.25">
      <c r="A31" s="41"/>
      <c r="B31" s="41"/>
      <c r="C31" s="43"/>
      <c r="D31" s="45" t="s">
        <v>23</v>
      </c>
      <c r="E31" s="41"/>
      <c r="F31" s="45">
        <f>SUM(F28:F30)</f>
        <v>28.169999999999998</v>
      </c>
      <c r="G31" s="45">
        <f t="shared" ref="G31:N31" si="3">SUM(G28:G30)</f>
        <v>19.89</v>
      </c>
      <c r="H31" s="45">
        <f t="shared" si="3"/>
        <v>58.23</v>
      </c>
      <c r="I31" s="45">
        <f t="shared" si="3"/>
        <v>234.51999999999998</v>
      </c>
      <c r="J31" s="45">
        <f t="shared" si="3"/>
        <v>1.57</v>
      </c>
      <c r="K31" s="45">
        <f t="shared" si="3"/>
        <v>0.11</v>
      </c>
      <c r="L31" s="45">
        <f t="shared" si="3"/>
        <v>0.41000000000000003</v>
      </c>
      <c r="M31" s="45">
        <f t="shared" si="3"/>
        <v>0.39</v>
      </c>
      <c r="N31" s="45">
        <f t="shared" si="3"/>
        <v>532.6</v>
      </c>
    </row>
    <row r="32" spans="1:14" ht="25.5" x14ac:dyDescent="0.25">
      <c r="A32" s="47"/>
      <c r="B32" s="47"/>
      <c r="C32" s="44"/>
      <c r="D32" s="47"/>
      <c r="E32" s="47"/>
      <c r="F32" s="50" t="s">
        <v>25</v>
      </c>
      <c r="G32" s="50" t="s">
        <v>26</v>
      </c>
      <c r="H32" s="50" t="s">
        <v>27</v>
      </c>
      <c r="I32" s="51" t="s">
        <v>8</v>
      </c>
      <c r="J32" s="52" t="s">
        <v>9</v>
      </c>
      <c r="K32" s="53" t="s">
        <v>10</v>
      </c>
      <c r="L32" s="54" t="s">
        <v>11</v>
      </c>
      <c r="M32" s="54" t="s">
        <v>12</v>
      </c>
      <c r="N32" s="50" t="s">
        <v>28</v>
      </c>
    </row>
    <row r="33" spans="1:14" x14ac:dyDescent="0.25">
      <c r="A33" s="55"/>
      <c r="B33" s="56" t="s">
        <v>40</v>
      </c>
      <c r="C33" s="56"/>
      <c r="D33" s="57"/>
      <c r="E33" s="57"/>
      <c r="F33" s="45">
        <f>F14+F17+F26+F31</f>
        <v>68.09</v>
      </c>
      <c r="G33" s="45">
        <f t="shared" ref="G33:N33" si="4">G14+G17+G26+G31</f>
        <v>45.070000000000007</v>
      </c>
      <c r="H33" s="45">
        <f t="shared" si="4"/>
        <v>252.19</v>
      </c>
      <c r="I33" s="45">
        <f t="shared" si="4"/>
        <v>524.4</v>
      </c>
      <c r="J33" s="45">
        <f t="shared" si="4"/>
        <v>22.389999999999997</v>
      </c>
      <c r="K33" s="45">
        <f t="shared" si="4"/>
        <v>0.77500000000000002</v>
      </c>
      <c r="L33" s="45">
        <f t="shared" si="4"/>
        <v>1.0100000000000002</v>
      </c>
      <c r="M33" s="45">
        <f t="shared" si="4"/>
        <v>110.7</v>
      </c>
      <c r="N33" s="45">
        <f t="shared" si="4"/>
        <v>1810.6</v>
      </c>
    </row>
    <row r="34" spans="1:14" x14ac:dyDescent="0.25">
      <c r="A34" s="55"/>
      <c r="B34" s="56"/>
      <c r="C34" s="56" t="s">
        <v>76</v>
      </c>
      <c r="D34" s="57"/>
      <c r="E34" s="58"/>
      <c r="F34" s="59"/>
      <c r="G34" s="60"/>
      <c r="H34" s="60"/>
      <c r="I34" s="60"/>
      <c r="J34" s="60"/>
      <c r="K34" s="60"/>
      <c r="L34" s="60"/>
      <c r="M34" s="60"/>
      <c r="N34" s="60"/>
    </row>
    <row r="35" spans="1:14" x14ac:dyDescent="0.25">
      <c r="A35" s="61"/>
      <c r="B35" s="62"/>
      <c r="C35" s="62" t="s">
        <v>77</v>
      </c>
      <c r="D35" s="63"/>
      <c r="E35" s="64"/>
      <c r="F35" s="63">
        <v>65</v>
      </c>
      <c r="G35" s="64">
        <v>60</v>
      </c>
      <c r="H35" s="64">
        <v>261</v>
      </c>
      <c r="I35" s="64">
        <v>900</v>
      </c>
      <c r="J35" s="64">
        <v>12</v>
      </c>
      <c r="K35" s="64">
        <v>0.9</v>
      </c>
      <c r="L35" s="64">
        <v>1</v>
      </c>
      <c r="M35" s="64">
        <v>50</v>
      </c>
      <c r="N35" s="64">
        <v>1800</v>
      </c>
    </row>
    <row r="36" spans="1:14" x14ac:dyDescent="0.25">
      <c r="A36" s="65"/>
      <c r="B36" s="97"/>
      <c r="C36" s="65" t="s">
        <v>24</v>
      </c>
      <c r="D36" s="67"/>
      <c r="E36" s="41" t="s">
        <v>41</v>
      </c>
      <c r="F36" s="68">
        <f>F33/F35%</f>
        <v>104.75384615384615</v>
      </c>
      <c r="G36" s="68">
        <f t="shared" ref="G36:N36" si="5">G33/G35%</f>
        <v>75.116666666666688</v>
      </c>
      <c r="H36" s="68">
        <f t="shared" si="5"/>
        <v>96.624521072796938</v>
      </c>
      <c r="I36" s="68">
        <f t="shared" si="5"/>
        <v>58.266666666666666</v>
      </c>
      <c r="J36" s="68">
        <f t="shared" si="5"/>
        <v>186.58333333333331</v>
      </c>
      <c r="K36" s="68">
        <f t="shared" si="5"/>
        <v>86.1111111111111</v>
      </c>
      <c r="L36" s="68">
        <f t="shared" si="5"/>
        <v>101.00000000000001</v>
      </c>
      <c r="M36" s="68">
        <f t="shared" si="5"/>
        <v>221.4</v>
      </c>
      <c r="N36" s="68">
        <f t="shared" si="5"/>
        <v>100.58888888888889</v>
      </c>
    </row>
    <row r="37" spans="1:14" x14ac:dyDescent="0.25">
      <c r="A37" s="47"/>
      <c r="B37" s="47"/>
      <c r="C37" s="44"/>
      <c r="D37" s="47"/>
      <c r="E37" s="47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25">
      <c r="A38" s="26"/>
      <c r="C38" s="23"/>
      <c r="D38" s="26"/>
      <c r="E38" s="26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8">
    <mergeCell ref="B3:N3"/>
    <mergeCell ref="B4:N4"/>
    <mergeCell ref="B5:N5"/>
    <mergeCell ref="A6:A8"/>
    <mergeCell ref="B6:B8"/>
    <mergeCell ref="I6:J7"/>
    <mergeCell ref="K6:M7"/>
    <mergeCell ref="N6:N7"/>
  </mergeCells>
  <pageMargins left="0" right="0" top="0" bottom="0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 день</vt:lpstr>
      <vt:lpstr>9 день</vt:lpstr>
      <vt:lpstr>8 день</vt:lpstr>
      <vt:lpstr>7 день</vt:lpstr>
      <vt:lpstr>6 день</vt:lpstr>
      <vt:lpstr>5 день</vt:lpstr>
      <vt:lpstr>4 день</vt:lpstr>
      <vt:lpstr>3 день</vt:lpstr>
      <vt:lpstr>2 день</vt:lpstr>
      <vt:lpstr>1 день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2024-05-28T09:44:28Z</dcterms:modified>
</cp:coreProperties>
</file>